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00_Read_Me" sheetId="1" state="visible" r:id="rId1"/>
    <sheet name="01_Control_Framework" sheetId="2" state="visible" r:id="rId2"/>
    <sheet name="02_Test_Cases" sheetId="3" state="visible" r:id="rId3"/>
    <sheet name="03_Test_Data" sheetId="4" state="visible" r:id="rId4"/>
    <sheet name="04_Run_Log" sheetId="5" state="visible" r:id="rId5"/>
    <sheet name="05_Evidence_Log" sheetId="6" state="visible" r:id="rId6"/>
    <sheet name="06_Failure_Log" sheetId="7" state="visible" r:id="rId7"/>
    <sheet name="07_Metrics" sheetId="8" state="visible" r:id="rId8"/>
    <sheet name="08_Scoring" sheetId="9" state="visible" r:id="rId9"/>
    <sheet name="09_Audit_Cadence" sheetId="10" state="visible" r:id="rId10"/>
    <sheet name="10_Source_Ledger" sheetId="11" state="visible" r:id="rId11"/>
    <sheet name="11_Compatibility" sheetId="12" state="visible" r:id="rId12"/>
    <sheet name="12_Revision_Log" sheetId="13" state="visible" r:id="rId13"/>
  </sheets>
  <definedNames/>
</workbook>
</file>

<file path=xl/styles.xml><?xml version="1.0" encoding="utf-8"?>
<styleSheet xmlns="http://schemas.openxmlformats.org/spreadsheetml/2006/main">
  <numFmts count="4">
    <numFmt numFmtId="164" formatCode="yyyy-mm-dd hh:mm:ss"/>
    <numFmt numFmtId="165" formatCode="yyyy-mm-dd"/>
    <numFmt numFmtId="166" formatCode="0.0%"/>
    <numFmt numFmtId="167" formatCode="0.0"/>
  </numFmts>
  <fonts count="5">
    <font>
      <name val="Carlito"/>
      <sz val="11"/>
    </font>
    <font>
      <name val="Carlito"/>
      <b val="1"/>
      <color rgb="FFFFFFFF"/>
      <sz val="16"/>
    </font>
    <font>
      <name val="Carlito"/>
      <i val="1"/>
      <color rgb="FF44515A"/>
      <sz val="11"/>
    </font>
    <font>
      <name val="Carlito"/>
      <b val="1"/>
      <color rgb="FFFFFFFF"/>
      <sz val="11"/>
    </font>
    <font>
      <name val="Carlito"/>
      <b val="1"/>
      <color rgb="FF193B4D"/>
      <sz val="11"/>
    </font>
  </fonts>
  <fills count="6">
    <fill>
      <patternFill/>
    </fill>
    <fill>
      <patternFill patternType="gray125"/>
    </fill>
    <fill>
      <patternFill patternType="solid">
        <fgColor rgb="FF193B4D"/>
      </patternFill>
    </fill>
    <fill>
      <patternFill patternType="solid">
        <fgColor rgb="FFEEF3F5"/>
      </patternFill>
    </fill>
    <fill>
      <patternFill patternType="solid">
        <fgColor rgb="FFF4F7F8"/>
      </patternFill>
    </fill>
    <fill>
      <patternFill patternType="solid">
        <fgColor rgb="FFDDE8ED"/>
      </patternFill>
    </fill>
  </fills>
  <borders count="2">
    <border/>
    <border/>
  </borders>
  <cellStyleXfs count="1">
    <xf numFmtId="0" fontId="0" fillId="0" borderId="1"/>
  </cellStyleXfs>
  <cellXfs count="85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left"/>
    </xf>
    <xf numFmtId="0" fontId="1" fillId="2" borderId="0" applyAlignment="1" pivotButton="0" quotePrefix="0" xfId="0">
      <alignment horizontal="left" vertical="center"/>
    </xf>
    <xf numFmtId="0" fontId="0" fillId="2" borderId="1" pivotButton="0" quotePrefix="0" xfId="0"/>
    <xf numFmtId="0" fontId="1" fillId="2" borderId="1" pivotButton="0" quotePrefix="0" xfId="0"/>
    <xf numFmtId="0" fontId="1" fillId="2" borderId="1" applyAlignment="1" pivotButton="0" quotePrefix="0" xfId="0">
      <alignment horizontal="left"/>
    </xf>
    <xf numFmtId="0" fontId="1" fillId="2" borderId="1" applyAlignment="1" pivotButton="0" quotePrefix="0" xfId="0">
      <alignment horizontal="left" vertical="center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top" wrapText="1"/>
    </xf>
    <xf numFmtId="0" fontId="0" fillId="3" borderId="1" pivotButton="0" quotePrefix="0" xfId="0"/>
    <xf numFmtId="0" fontId="2" fillId="3" borderId="1" pivotButton="0" quotePrefix="0" xfId="0"/>
    <xf numFmtId="0" fontId="2" fillId="3" borderId="1" applyAlignment="1" pivotButton="0" quotePrefix="0" xfId="0">
      <alignment wrapText="1"/>
    </xf>
    <xf numFmtId="0" fontId="2" fillId="3" borderId="1" applyAlignment="1" pivotButton="0" quotePrefix="0" xfId="0">
      <alignment vertical="top" wrapText="1"/>
    </xf>
    <xf numFmtId="0" fontId="3" fillId="2" borderId="0" pivotButton="0" quotePrefix="0" xfId="0"/>
    <xf numFmtId="0" fontId="3" fillId="2" borderId="0" applyAlignment="1" pivotButton="0" quotePrefix="0" xfId="0">
      <alignment wrapText="1"/>
    </xf>
    <xf numFmtId="0" fontId="3" fillId="2" borderId="0" applyAlignment="1" pivotButton="0" quotePrefix="0" xfId="0">
      <alignment horizontal="center" wrapText="1"/>
    </xf>
    <xf numFmtId="0" fontId="3" fillId="2" borderId="0" applyAlignment="1" pivotButton="0" quotePrefix="0" xfId="0">
      <alignment horizontal="center" vertical="center" wrapText="1"/>
    </xf>
    <xf numFmtId="0" fontId="3" fillId="2" borderId="1" pivotButton="0" quotePrefix="0" xfId="0"/>
    <xf numFmtId="0" fontId="3" fillId="2" borderId="1" applyAlignment="1" pivotButton="0" quotePrefix="0" xfId="0">
      <alignment wrapText="1"/>
    </xf>
    <xf numFmtId="0" fontId="3" fillId="2" borderId="1" applyAlignment="1" pivotButton="0" quotePrefix="0" xfId="0">
      <alignment horizont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vertical="top" wrapText="1"/>
    </xf>
    <xf numFmtId="0" fontId="0" fillId="0" borderId="1" applyAlignment="1" pivotButton="0" quotePrefix="0" xfId="0">
      <alignment wrapText="1"/>
    </xf>
    <xf numFmtId="0" fontId="0" fillId="0" borderId="1" applyAlignment="1" pivotButton="0" quotePrefix="0" xfId="0">
      <alignment vertical="top" wrapText="1"/>
    </xf>
    <xf numFmtId="0" fontId="0" fillId="4" borderId="0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0" pivotButton="0" quotePrefix="0" xfId="0"/>
    <xf numFmtId="0" fontId="4" fillId="5" borderId="0" pivotButton="0" quotePrefix="0" xfId="0"/>
    <xf numFmtId="0" fontId="4" fillId="5" borderId="0" applyAlignment="1" pivotButton="0" quotePrefix="0" xfId="0">
      <alignment wrapText="1"/>
    </xf>
    <xf numFmtId="0" fontId="4" fillId="5" borderId="0" applyAlignment="1" pivotButton="0" quotePrefix="0" xfId="0">
      <alignment vertical="center" wrapText="1"/>
    </xf>
    <xf numFmtId="0" fontId="0" fillId="5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wrapText="1"/>
    </xf>
    <xf numFmtId="0" fontId="4" fillId="5" borderId="1" applyAlignment="1" pivotButton="0" quotePrefix="0" xfId="0">
      <alignment vertical="center" wrapText="1"/>
    </xf>
    <xf numFmtId="164" fontId="0" fillId="0" borderId="0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2" fontId="0" fillId="0" borderId="0" applyAlignment="1" pivotButton="0" quotePrefix="0" xfId="0">
      <alignment vertical="top" wrapText="1"/>
    </xf>
    <xf numFmtId="2" fontId="0" fillId="0" borderId="1" applyAlignment="1" pivotButton="0" quotePrefix="0" xfId="0">
      <alignment vertical="top" wrapText="1"/>
    </xf>
    <xf numFmtId="1" fontId="0" fillId="0" borderId="0" applyAlignment="1" pivotButton="0" quotePrefix="0" xfId="0">
      <alignment vertical="top" wrapText="1"/>
    </xf>
    <xf numFmtId="1" fontId="0" fillId="0" borderId="1" applyAlignment="1" pivotButton="0" quotePrefix="0" xfId="0">
      <alignment vertical="top" wrapText="1"/>
    </xf>
    <xf numFmtId="164" fontId="0" fillId="4" borderId="0" applyAlignment="1" pivotButton="0" quotePrefix="0" xfId="0">
      <alignment vertical="top" wrapText="1"/>
    </xf>
    <xf numFmtId="164" fontId="0" fillId="0" borderId="0" pivotButton="0" quotePrefix="0" xfId="0"/>
    <xf numFmtId="164" fontId="0" fillId="4" borderId="1" applyAlignment="1" pivotButton="0" quotePrefix="0" xfId="0">
      <alignment vertical="top" wrapText="1"/>
    </xf>
    <xf numFmtId="164" fontId="0" fillId="0" borderId="1" pivotButton="0" quotePrefix="0" xfId="0"/>
    <xf numFmtId="165" fontId="0" fillId="0" borderId="0" applyAlignment="1" pivotButton="0" quotePrefix="0" xfId="0">
      <alignment vertical="top" wrapText="1"/>
    </xf>
    <xf numFmtId="165" fontId="0" fillId="4" borderId="0" applyAlignment="1" pivotButton="0" quotePrefix="0" xfId="0">
      <alignment vertical="top" wrapText="1"/>
    </xf>
    <xf numFmtId="165" fontId="0" fillId="0" borderId="0" pivotButton="0" quotePrefix="0" xfId="0"/>
    <xf numFmtId="165" fontId="0" fillId="0" borderId="1" applyAlignment="1" pivotButton="0" quotePrefix="0" xfId="0">
      <alignment vertical="top" wrapText="1"/>
    </xf>
    <xf numFmtId="165" fontId="0" fillId="4" borderId="1" applyAlignment="1" pivotButton="0" quotePrefix="0" xfId="0">
      <alignment vertical="top" wrapText="1"/>
    </xf>
    <xf numFmtId="165" fontId="0" fillId="0" borderId="1" pivotButton="0" quotePrefix="0" xfId="0"/>
    <xf numFmtId="166" fontId="0" fillId="0" borderId="0" applyAlignment="1" pivotButton="0" quotePrefix="0" xfId="0">
      <alignment vertical="top" wrapText="1"/>
    </xf>
    <xf numFmtId="166" fontId="0" fillId="4" borderId="0" applyAlignment="1" pivotButton="0" quotePrefix="0" xfId="0">
      <alignment vertical="top" wrapText="1"/>
    </xf>
    <xf numFmtId="166" fontId="0" fillId="0" borderId="0" pivotButton="0" quotePrefix="0" xfId="0"/>
    <xf numFmtId="166" fontId="0" fillId="0" borderId="1" applyAlignment="1" pivotButton="0" quotePrefix="0" xfId="0">
      <alignment vertical="top" wrapText="1"/>
    </xf>
    <xf numFmtId="166" fontId="0" fillId="4" borderId="1" applyAlignment="1" pivotButton="0" quotePrefix="0" xfId="0">
      <alignment vertical="top" wrapText="1"/>
    </xf>
    <xf numFmtId="166" fontId="0" fillId="0" borderId="1" pivotButton="0" quotePrefix="0" xfId="0"/>
    <xf numFmtId="2" fontId="0" fillId="4" borderId="0" applyAlignment="1" pivotButton="0" quotePrefix="0" xfId="0">
      <alignment vertical="top" wrapText="1"/>
    </xf>
    <xf numFmtId="2" fontId="0" fillId="4" borderId="1" applyAlignment="1" pivotButton="0" quotePrefix="0" xfId="0">
      <alignment vertical="top" wrapText="1"/>
    </xf>
    <xf numFmtId="167" fontId="0" fillId="0" borderId="0" applyAlignment="1" pivotButton="0" quotePrefix="0" xfId="0">
      <alignment vertical="top" wrapText="1"/>
    </xf>
    <xf numFmtId="167" fontId="0" fillId="0" borderId="1" applyAlignment="1" pivotButton="0" quotePrefix="0" xfId="0">
      <alignment vertical="top" wrapText="1"/>
    </xf>
    <xf numFmtId="1" fontId="0" fillId="4" borderId="0" applyAlignment="1" pivotButton="0" quotePrefix="0" xfId="0">
      <alignment vertical="top" wrapText="1"/>
    </xf>
    <xf numFmtId="1" fontId="0" fillId="0" borderId="0" pivotButton="0" quotePrefix="0" xfId="0"/>
    <xf numFmtId="1" fontId="0" fillId="4" borderId="1" applyAlignment="1" pivotButton="0" quotePrefix="0" xfId="0">
      <alignment vertical="top" wrapText="1"/>
    </xf>
    <xf numFmtId="1" fontId="0" fillId="0" borderId="1" pivotButton="0" quotePrefix="0" xfId="0"/>
    <xf numFmtId="164" fontId="0" fillId="0" borderId="0" applyAlignment="1" pivotButton="0" quotePrefix="0" xfId="0">
      <alignment vertical="top" wrapText="1"/>
    </xf>
    <xf numFmtId="2" fontId="0" fillId="0" borderId="0" applyAlignment="1" pivotButton="0" quotePrefix="0" xfId="0">
      <alignment vertical="top" wrapText="1"/>
    </xf>
    <xf numFmtId="1" fontId="0" fillId="0" borderId="0" applyAlignment="1" pivotButton="0" quotePrefix="0" xfId="0">
      <alignment vertical="top" wrapText="1"/>
    </xf>
    <xf numFmtId="1" fontId="0" fillId="0" borderId="0" pivotButton="0" quotePrefix="0" xfId="0"/>
    <xf numFmtId="165" fontId="0" fillId="0" borderId="0" applyAlignment="1" pivotButton="0" quotePrefix="0" xfId="0">
      <alignment vertical="top" wrapText="1"/>
    </xf>
    <xf numFmtId="164" fontId="0" fillId="4" borderId="0" applyAlignment="1" pivotButton="0" quotePrefix="0" xfId="0">
      <alignment vertical="top" wrapText="1"/>
    </xf>
    <xf numFmtId="165" fontId="0" fillId="4" borderId="0" applyAlignment="1" pivotButton="0" quotePrefix="0" xfId="0">
      <alignment vertical="top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applyAlignment="1" pivotButton="0" quotePrefix="0" xfId="0">
      <alignment vertical="top" wrapText="1"/>
    </xf>
    <xf numFmtId="166" fontId="0" fillId="4" borderId="0" applyAlignment="1" pivotButton="0" quotePrefix="0" xfId="0">
      <alignment vertical="top" wrapText="1"/>
    </xf>
    <xf numFmtId="166" fontId="0" fillId="0" borderId="0" pivotButton="0" quotePrefix="0" xfId="0"/>
    <xf numFmtId="2" fontId="0" fillId="4" borderId="0" applyAlignment="1" pivotButton="0" quotePrefix="0" xfId="0">
      <alignment vertical="top" wrapText="1"/>
    </xf>
    <xf numFmtId="167" fontId="0" fillId="0" borderId="0" applyAlignment="1" pivotButton="0" quotePrefix="0" xfId="0">
      <alignment vertical="top" wrapText="1"/>
    </xf>
    <xf numFmtId="1" fontId="0" fillId="4" borderId="0" applyAlignment="1" pivotButton="0" quotePrefix="0" xfId="0">
      <alignment vertical="top" wrapText="1"/>
    </xf>
  </cellXfs>
  <cellStyles count="1">
    <cellStyle name="Normal" xfId="0"/>
  </cellStyles>
  <dxfs count="12">
    <dxf>
      <font>
        <color rgb="FF2D5B2A"/>
      </font>
      <fill>
        <patternFill patternType="solid">
          <bgColor rgb="FFDFF0D8"/>
        </patternFill>
      </fill>
    </dxf>
    <dxf>
      <font>
        <color rgb="FF7A5A00"/>
      </font>
      <fill>
        <patternFill patternType="solid">
          <bgColor rgb="FFFFF2CC"/>
        </patternFill>
      </fill>
    </dxf>
    <dxf>
      <font>
        <color rgb="FF8A1C1C"/>
      </font>
      <fill>
        <patternFill patternType="solid">
          <bgColor rgb="FFF4CCCC"/>
        </patternFill>
      </fill>
    </dxf>
    <dxf>
      <font>
        <color rgb="FF2D5B2A"/>
      </font>
      <fill>
        <patternFill patternType="solid">
          <bgColor rgb="FFDFF0D8"/>
        </patternFill>
      </fill>
    </dxf>
    <dxf>
      <font>
        <color rgb="FF7A5A00"/>
      </font>
      <fill>
        <patternFill patternType="solid">
          <bgColor rgb="FFFFF2CC"/>
        </patternFill>
      </fill>
    </dxf>
    <dxf>
      <font>
        <color rgb="FF8A1C1C"/>
      </font>
      <fill>
        <patternFill patternType="solid">
          <bgColor rgb="FFF4CCCC"/>
        </patternFill>
      </fill>
    </dxf>
    <dxf>
      <font>
        <color rgb="FF2D5B2A"/>
      </font>
      <fill>
        <patternFill patternType="solid">
          <bgColor rgb="FFDFF0D8"/>
        </patternFill>
      </fill>
    </dxf>
    <dxf>
      <font>
        <color rgb="FF7A5A00"/>
      </font>
      <fill>
        <patternFill patternType="solid">
          <bgColor rgb="FFFFF2CC"/>
        </patternFill>
      </fill>
    </dxf>
    <dxf>
      <font>
        <color rgb="FF8A1C1C"/>
      </font>
      <fill>
        <patternFill patternType="solid">
          <bgColor rgb="FFF4CCCC"/>
        </patternFill>
      </fill>
    </dxf>
    <dxf>
      <fill>
        <patternFill patternType="solid">
          <bgColor rgb="FFDFF0D8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r>
              <a:rPr/>
              <a:t>Audit score by control pillar</a:t>
            </a:r>
          </a:p>
        </rich>
      </tx>
      <overlay val="0"/>
    </title>
    <plotArea>
      <layout/>
      <barChart>
        <barDir val="col"/>
        <grouping val="clustered"/>
        <varyColors val="0"/>
        <ser>
          <idx val="0"/>
          <order val="0"/>
          <tx>
            <v>Earned points</v>
          </tx>
          <spPr>
            <a:ln>
              <a:prstDash val="solid"/>
            </a:ln>
          </spPr>
          <cat>
            <strRef>
              <f>'08_Scoring'!$A$36:$A$40</f>
              <strCache>
                <ptCount val="0"/>
              </strCache>
            </strRef>
          </cat>
          <val>
            <numRef>
              <f>'08_Scoring'!$B$36:$B$40</f>
              <numCache>
                <formatCode>General</formatCode>
                <ptCount val="0"/>
              </numCache>
            </numRef>
          </val>
        </ser>
        <ser>
          <idx val="1"/>
          <order val="1"/>
          <tx>
            <v>Maximum</v>
          </tx>
          <spPr>
            <a:ln>
              <a:prstDash val="solid"/>
            </a:ln>
          </spPr>
          <cat>
            <strRef>
              <f>'08_Scoring'!$A$36:$A$40</f>
              <strCache>
                <ptCount val="0"/>
              </strCache>
            </strRef>
          </cat>
          <val>
            <numRef>
              <f>'08_Scoring'!$C$36:$C$40</f>
              <numCache>
                <formatCode>General</formatCode>
                <ptCount val="0"/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  <showLeaderLines val="0"/>
        </dLbls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crosses val="autoZero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crossAx val="48650112"/>
        <crosses val="autoZero"/>
        <crossBetween val="between"/>
      </valAx>
    </plotArea>
    <legend>
      <legendPos val="b"/>
      <overlay val="0"/>
    </legend>
    <plotVisOnly val="1"/>
    <dispBlanksAs val="gap"/>
  </chart>
  <spPr>
    <a:ln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4</col>
      <colOff>0</colOff>
      <row>34</row>
      <rowOff>0</rowOff>
    </from>
    <to>
      <col>13</col>
      <colOff>0</colOff>
      <row>52</row>
      <rowOff>0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9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3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8" customHeight="1">
      <c r="A1" s="9" t="inlineStr">
        <is>
          <t>IVRIS Lead Routing Audit Workbook v1.0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Public release. Evidence freeze: 23 July 2026. Last reviewed: 23 July 2026. Platform-neutral control and transaction-testing system, from form submission to first valid action. Use synthetic data. Platform-specific notes are labelled.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 ht="30" customHeight="1">
      <c r="A4" s="21" t="inlineStr">
        <is>
          <t>Item</t>
        </is>
      </c>
      <c r="B4" s="21" t="inlineStr">
        <is>
          <t>Instruction</t>
        </is>
      </c>
    </row>
    <row r="5">
      <c r="A5" s="27" t="inlineStr">
        <is>
          <t>Purpose</t>
        </is>
      </c>
      <c r="B5" s="27" t="inlineStr">
        <is>
          <t>Test whether eligible submissions move from form submission to correct accepted ownership and first valid action, and locate the first failed handoff.</t>
        </is>
      </c>
    </row>
    <row r="6">
      <c r="A6" s="30" t="inlineStr">
        <is>
          <t>Core rule</t>
        </is>
      </c>
      <c r="B6" s="30" t="inlineStr">
        <is>
          <t>A configuration audit validates intended logic. Transaction-level tests validate observed behaviour. Both are required.</t>
        </is>
      </c>
    </row>
    <row r="7">
      <c r="A7" s="27" t="inlineStr">
        <is>
          <t>Workflow</t>
        </is>
      </c>
      <c r="B7" s="27" t="inlineStr">
        <is>
          <t>1) Freeze versions and expected routes. 2) Prepare synthetic test data. 3) Run tests. 4) collect evidence. 5) classify failures. 6) calculate metrics. 7) score controls. 8) remediate and rerun.</t>
        </is>
      </c>
    </row>
    <row r="8">
      <c r="A8" s="30" t="inlineStr">
        <is>
          <t>Metric rule</t>
        </is>
      </c>
      <c r="B8" s="30" t="inlineStr">
        <is>
          <t>Publish eligible population, logical identity unit, start event, end event, cut-off, timezone, clock basis and missing-endpoint treatment.</t>
        </is>
      </c>
    </row>
    <row r="9">
      <c r="A9" s="27" t="inlineStr">
        <is>
          <t>Evidence rule</t>
        </is>
      </c>
      <c r="B9" s="27" t="inlineStr">
        <is>
          <t>Missing required evidence is an observability failure. It does not prove that no transaction or failure occurred.</t>
        </is>
      </c>
    </row>
    <row r="10">
      <c r="A10" s="30" t="inlineStr">
        <is>
          <t>Scoring</t>
        </is>
      </c>
      <c r="B10" s="30" t="inlineStr">
        <is>
          <t>Mark each of the 20 controls Pass = 2, Warning = 1 or Fail = 0. Weighted points = (status points / 2) x published weight. Pass = 90-100, Warning = 75 to under 90, Fail = under 75 or any critical override. This is an IVRIS operating-control score, not an industry benchmark.</t>
        </is>
      </c>
    </row>
    <row r="11">
      <c r="A11" s="27" t="inlineStr">
        <is>
          <t>Synthetic data</t>
        </is>
      </c>
      <c r="B11" s="27" t="inlineStr">
        <is>
          <t>Use reserved domains such as example.com and synthetic names. Do not submit real personal data solely for testing.</t>
        </is>
      </c>
    </row>
    <row r="12">
      <c r="A12" s="30" t="inlineStr">
        <is>
          <t>Source ownership</t>
        </is>
      </c>
      <c r="B12" s="30" t="inlineStr">
        <is>
          <t>Original organisations retain ownership of studies and documentation. IVRIS contribution is synthesis, formulas, control design and reusable objects.</t>
        </is>
      </c>
    </row>
    <row r="13">
      <c r="A13" s="27" t="inlineStr">
        <is>
          <t>Target market</t>
        </is>
      </c>
      <c r="B13" s="27" t="inlineStr">
        <is>
          <t>Built against the live United States English SERP for 'lead routing audit' captured 23 July 2026. Terminology is US-heavy CRM usage; the control framework is platform-neutral. Consent controls (stage 3, control C03) are jurisdiction-conditioned and are not legal advice.</t>
        </is>
      </c>
    </row>
    <row r="14">
      <c r="A14" t="inlineStr">
        <is>
          <t>Reuse and citation</t>
        </is>
      </c>
      <c r="B14" t="inlineStr">
        <is>
          <t>Free to copy, adapt and use internally, with attribution. Suggested citation: IVRIS Tech (2026), "Lead Routing Audit Workbook v1.0", https://ivristech.com/lead-routing-audit/. Framework, formulas, control weights and scenario design by IVRIS; platform behaviours are attributed to their original owners in 10_Source_Ledger.</t>
        </is>
      </c>
    </row>
    <row r="15">
      <c r="A15" s="39" t="inlineStr">
        <is>
          <t>Workbook map</t>
        </is>
      </c>
      <c r="B15" s="1" t="n"/>
      <c r="C15" s="1" t="n"/>
      <c r="D15" s="1" t="n"/>
      <c r="E15" s="1" t="n"/>
      <c r="F15" s="1" t="n"/>
    </row>
    <row r="16" ht="30" customHeight="1">
      <c r="A16" s="21" t="inlineStr">
        <is>
          <t>Sheet</t>
        </is>
      </c>
      <c r="B16" s="21" t="inlineStr">
        <is>
          <t>Use</t>
        </is>
      </c>
    </row>
    <row r="17">
      <c r="A17" s="27" t="inlineStr">
        <is>
          <t>01_Control_Framework</t>
        </is>
      </c>
      <c r="B17" s="27" t="inlineStr">
        <is>
          <t>13 stages, controls, evidence, tests, owners and sources.</t>
        </is>
      </c>
    </row>
    <row r="18">
      <c r="A18" s="30" t="inlineStr">
        <is>
          <t>02_Test_Cases</t>
        </is>
      </c>
      <c r="B18" s="30" t="inlineStr">
        <is>
          <t>36 positive, negative, boundary and exception cases.</t>
        </is>
      </c>
    </row>
    <row r="19">
      <c r="A19" s="27" t="inlineStr">
        <is>
          <t>03_Test_Data</t>
        </is>
      </c>
      <c r="B19" s="27" t="inlineStr">
        <is>
          <t>Synthetic input template and frozen routing oracle.</t>
        </is>
      </c>
    </row>
    <row r="20">
      <c r="A20" s="30" t="inlineStr">
        <is>
          <t>04_Run_Log</t>
        </is>
      </c>
      <c r="B20" s="30" t="inlineStr">
        <is>
          <t>Transaction outcomes, timestamps and formula-driven flags.</t>
        </is>
      </c>
    </row>
    <row r="21">
      <c r="A21" s="27" t="inlineStr">
        <is>
          <t>05_Evidence_Log</t>
        </is>
      </c>
      <c r="B21" s="27" t="inlineStr">
        <is>
          <t>Evidence inventory with retention deadline and completeness.</t>
        </is>
      </c>
    </row>
    <row r="22">
      <c r="A22" s="30" t="inlineStr">
        <is>
          <t>06_Failure_Log</t>
        </is>
      </c>
      <c r="B22" s="30" t="inlineStr">
        <is>
          <t>Incident taxonomy, severity, scope, cause and remediation.</t>
        </is>
      </c>
    </row>
    <row r="23">
      <c r="A23" s="27" t="inlineStr">
        <is>
          <t>07_Metrics</t>
        </is>
      </c>
      <c r="B23" s="27" t="inlineStr">
        <is>
          <t>Published definitions and live formulas fed by Run Log.</t>
        </is>
      </c>
    </row>
    <row r="24">
      <c r="A24" s="30" t="inlineStr">
        <is>
          <t>08_Scoring</t>
        </is>
      </c>
      <c r="B24" s="30" t="inlineStr">
        <is>
          <t>20 controls, all weights and critical override.</t>
        </is>
      </c>
    </row>
    <row r="25">
      <c r="A25" s="27" t="inlineStr">
        <is>
          <t>09_Audit_Cadence</t>
        </is>
      </c>
      <c r="B25" s="27" t="inlineStr">
        <is>
          <t>Launch, recurring and event-triggered schedule.</t>
        </is>
      </c>
    </row>
    <row r="26">
      <c r="A26" s="30" t="inlineStr">
        <is>
          <t>10_Source_Ledger</t>
        </is>
      </c>
      <c r="B26" s="30" t="inlineStr">
        <is>
          <t>Full evidence ledger with direct URLs and transparency score.</t>
        </is>
      </c>
    </row>
    <row r="27">
      <c r="A27" s="27" t="inlineStr">
        <is>
          <t>11_Compatibility</t>
        </is>
      </c>
      <c r="B27" s="27" t="inlineStr">
        <is>
          <t>Platform/channel differences and contradiction resolution.</t>
        </is>
      </c>
    </row>
    <row r="28">
      <c r="A28" s="30" t="inlineStr">
        <is>
          <t>12_Revision_Log</t>
        </is>
      </c>
      <c r="B28" s="30" t="inlineStr">
        <is>
          <t>Evidence, formula and asset maintenance history.</t>
        </is>
      </c>
    </row>
    <row r="29">
      <c r="A29" s="27" t="n"/>
      <c r="B29" s="27" t="n"/>
    </row>
    <row r="30">
      <c r="A30" s="30" t="n"/>
      <c r="B30" s="30" t="n"/>
    </row>
    <row r="31">
      <c r="A31" s="30" t="n"/>
      <c r="B31" s="30" t="n"/>
    </row>
    <row r="32">
      <c r="A32" s="30" t="n"/>
      <c r="B32" s="30" t="n"/>
    </row>
    <row r="33"/>
  </sheetData>
  <mergeCells count="3">
    <mergeCell ref="A1:Z1"/>
    <mergeCell ref="A15:F15"/>
    <mergeCell ref="A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Z100"/>
  <sheetViews>
    <sheetView workbookViewId="0">
      <selection activeCell="A1" sqref="A1"/>
    </sheetView>
  </sheetViews>
  <sheetFormatPr baseColWidth="8" defaultRowHeight="15"/>
  <cols>
    <col width="25" customWidth="1" min="1" max="1"/>
    <col width="28" customWidth="1" min="2" max="2"/>
    <col width="60" customWidth="1" min="3" max="3"/>
    <col width="38" customWidth="1" min="4" max="4"/>
    <col width="24" customWidth="1" min="5" max="5"/>
    <col width="16" customWidth="1" min="6" max="6"/>
    <col width="16" customWidth="1" min="7" max="7"/>
    <col width="18" customWidth="1" min="8" max="8"/>
    <col width="40" customWidth="1" min="9" max="9"/>
  </cols>
  <sheetData>
    <row r="1" ht="28" customHeight="1">
      <c r="A1" s="9" t="inlineStr">
        <is>
          <t>Launch, recurring and event-triggered audit schedule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Use these as minimum control events. Adjust frequency to risk and transaction volume; do not present the cadence as an external benchmark.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 ht="30" customHeight="1">
      <c r="A4" s="21" t="inlineStr">
        <is>
          <t>Cadence / trigger</t>
        </is>
      </c>
      <c r="B4" s="21" t="inlineStr">
        <is>
          <t>When</t>
        </is>
      </c>
      <c r="C4" s="21" t="inlineStr">
        <is>
          <t>Minimum scope</t>
        </is>
      </c>
      <c r="D4" s="21" t="inlineStr">
        <is>
          <t>Evidence output</t>
        </is>
      </c>
      <c r="E4" s="21" t="inlineStr">
        <is>
          <t>Owner</t>
        </is>
      </c>
      <c r="F4" s="21" t="inlineStr">
        <is>
          <t>Next due</t>
        </is>
      </c>
      <c r="G4" s="21" t="inlineStr">
        <is>
          <t>Status</t>
        </is>
      </c>
      <c r="H4" s="21" t="inlineStr">
        <is>
          <t>Last completed</t>
        </is>
      </c>
      <c r="I4" s="21" t="inlineStr">
        <is>
          <t>Notes</t>
        </is>
      </c>
    </row>
    <row r="5">
      <c r="A5" s="27" t="inlineStr">
        <is>
          <t>Pre-launch / pre-deployment</t>
        </is>
      </c>
      <c r="B5" s="27" t="inlineStr">
        <is>
          <t>Before every new form, source, territory, product, scoring, routing or integration launch</t>
        </is>
      </c>
      <c r="C5" s="27" t="inlineStr">
        <is>
          <t>Full configuration audit; all critical-path positive cases; all changed-rule boundary cases; critical exceptions</t>
        </is>
      </c>
      <c r="D5" s="27" t="inlineStr">
        <is>
          <t>Signed test run, frozen versions, evidence pack</t>
        </is>
      </c>
      <c r="E5" s="27" t="inlineStr">
        <is>
          <t>Launch owner + CRM admin</t>
        </is>
      </c>
      <c r="F5" s="74" t="str"/>
      <c r="G5" s="27" t="inlineStr">
        <is>
          <t>Not scheduled</t>
        </is>
      </c>
      <c r="H5" s="74" t="str"/>
      <c r="I5" s="27" t="str"/>
    </row>
    <row r="6">
      <c r="A6" s="30" t="inlineStr">
        <is>
          <t>Deployment smoke test</t>
        </is>
      </c>
      <c r="B6" s="30" t="inlineStr">
        <is>
          <t>Immediately after production release</t>
        </is>
      </c>
      <c r="C6" s="30" t="inlineStr">
        <is>
          <t>One positive test for every production route; fallback; duplicate; notification; owner availability</t>
        </is>
      </c>
      <c r="D6" s="30" t="inlineStr">
        <is>
          <t>Production-safe synthetic run IDs and evidence</t>
        </is>
      </c>
      <c r="E6" s="30" t="inlineStr">
        <is>
          <t>Release owner</t>
        </is>
      </c>
      <c r="F6" s="76" t="str"/>
      <c r="G6" s="30" t="inlineStr">
        <is>
          <t>Not scheduled</t>
        </is>
      </c>
      <c r="H6" s="76" t="str"/>
      <c r="I6" s="30" t="str"/>
    </row>
    <row r="7">
      <c r="A7" s="27" t="inlineStr">
        <is>
          <t>Post-launch reconciliation</t>
        </is>
      </c>
      <c r="B7" s="27" t="inlineStr">
        <is>
          <t>Within 24 hours of release</t>
        </is>
      </c>
      <c r="C7" s="27" t="inlineStr">
        <is>
          <t>Submission-to-CRM counts; unowned; fallback; sync errors; assignment latency; evidence completeness</t>
        </is>
      </c>
      <c r="D7" s="27" t="inlineStr">
        <is>
          <t>24-hour reconciliation report</t>
        </is>
      </c>
      <c r="E7" s="27" t="inlineStr">
        <is>
          <t>RevOps</t>
        </is>
      </c>
      <c r="F7" s="74" t="str"/>
      <c r="G7" s="27" t="inlineStr">
        <is>
          <t>Not scheduled</t>
        </is>
      </c>
      <c r="H7" s="74" t="str"/>
      <c r="I7" s="27" t="str"/>
    </row>
    <row r="8">
      <c r="A8" s="30" t="inlineStr">
        <is>
          <t>Weekly operational monitoring</t>
        </is>
      </c>
      <c r="B8" s="30" t="inlineStr">
        <is>
          <t>Weekly</t>
        </is>
      </c>
      <c r="C8" s="30" t="inlineStr">
        <is>
          <t>Lost, unowned, fallback, wrong-owner samples, SLA breaches, unaccepted leads, connector errors</t>
        </is>
      </c>
      <c r="D8" s="30" t="inlineStr">
        <is>
          <t>Exception queue and trend table</t>
        </is>
      </c>
      <c r="E8" s="30" t="inlineStr">
        <is>
          <t>Sales Ops / Marketing Ops</t>
        </is>
      </c>
      <c r="F8" s="76" t="str"/>
      <c r="G8" s="30" t="inlineStr">
        <is>
          <t>Not scheduled</t>
        </is>
      </c>
      <c r="H8" s="76" t="str"/>
      <c r="I8" s="30" t="str"/>
    </row>
    <row r="9">
      <c r="A9" s="27" t="inlineStr">
        <is>
          <t>Monthly regression</t>
        </is>
      </c>
      <c r="B9" s="27" t="inlineStr">
        <is>
          <t>Monthly or at minimum once per material operating cycle</t>
        </is>
      </c>
      <c r="C9" s="27" t="inlineStr">
        <is>
          <t>Critical routes, owner roster, queue membership, integration credentials/limits, selected negative and exception tests</t>
        </is>
      </c>
      <c r="D9" s="27" t="inlineStr">
        <is>
          <t>Regression run and remediation log</t>
        </is>
      </c>
      <c r="E9" s="27" t="inlineStr">
        <is>
          <t>CRM admin + RevOps</t>
        </is>
      </c>
      <c r="F9" s="74" t="str"/>
      <c r="G9" s="27" t="inlineStr">
        <is>
          <t>Not scheduled</t>
        </is>
      </c>
      <c r="H9" s="74" t="str"/>
      <c r="I9" s="27" t="str"/>
    </row>
    <row r="10">
      <c r="A10" s="30" t="inlineStr">
        <is>
          <t>Quarterly full audit</t>
        </is>
      </c>
      <c r="B10" s="30" t="inlineStr">
        <is>
          <t>Quarterly</t>
        </is>
      </c>
      <c r="C10" s="30" t="inlineStr">
        <is>
          <t>All 13 stages; configuration plus transaction sample; test-library review; scoring; evidence retention</t>
        </is>
      </c>
      <c r="D10" s="30" t="inlineStr">
        <is>
          <t>Published scorecard and change plan</t>
        </is>
      </c>
      <c r="E10" s="30" t="inlineStr">
        <is>
          <t>RevOps owner</t>
        </is>
      </c>
      <c r="F10" s="76" t="str"/>
      <c r="G10" s="30" t="inlineStr">
        <is>
          <t>Not scheduled</t>
        </is>
      </c>
      <c r="H10" s="76" t="str"/>
      <c r="I10" s="30" t="str"/>
    </row>
    <row r="11">
      <c r="A11" s="27" t="inlineStr">
        <is>
          <t>Owner roster event</t>
        </is>
      </c>
      <c r="B11" s="27" t="inlineStr">
        <is>
          <t>Rep joins, leaves, changes territory, PTO/capacity policy changes</t>
        </is>
      </c>
      <c r="C11" s="27" t="inlineStr">
        <is>
          <t>Owner eligibility, queues, round robin, named accounts, fallback</t>
        </is>
      </c>
      <c r="D11" s="27" t="inlineStr">
        <is>
          <t>Roster-specific regression</t>
        </is>
      </c>
      <c r="E11" s="27" t="inlineStr">
        <is>
          <t>Sales Ops</t>
        </is>
      </c>
      <c r="F11" s="74" t="str"/>
      <c r="G11" s="27" t="inlineStr">
        <is>
          <t>Not scheduled</t>
        </is>
      </c>
      <c r="H11" s="74" t="str"/>
      <c r="I11" s="27" t="str"/>
    </row>
    <row r="12">
      <c r="A12" s="30" t="inlineStr">
        <is>
          <t>Platform/integration change</t>
        </is>
      </c>
      <c r="B12" s="30" t="inlineStr">
        <is>
          <t>CRM release, package update, connector update, API version or permission change</t>
        </is>
      </c>
      <c r="C12" s="30" t="inlineStr">
        <is>
          <t>Affected channel, retry, mapping, logging, authentication and idempotency cases</t>
        </is>
      </c>
      <c r="D12" s="30" t="inlineStr">
        <is>
          <t>Change evidence and before/after comparison</t>
        </is>
      </c>
      <c r="E12" s="30" t="inlineStr">
        <is>
          <t>System owner</t>
        </is>
      </c>
      <c r="F12" s="76" t="str"/>
      <c r="G12" s="30" t="inlineStr">
        <is>
          <t>Not scheduled</t>
        </is>
      </c>
      <c r="H12" s="76" t="str"/>
      <c r="I12" s="30" t="str"/>
    </row>
    <row r="13">
      <c r="A13" s="27" t="inlineStr">
        <is>
          <t>Consent/form-content change</t>
        </is>
      </c>
      <c r="B13" s="27" t="inlineStr">
        <is>
          <t>Privacy wording, lawful-basis process or form-template change</t>
        </is>
      </c>
      <c r="C13" s="27" t="inlineStr">
        <is>
          <t>Every live form version; consent field mapping; historical/default text drift</t>
        </is>
      </c>
      <c r="D13" s="27" t="inlineStr">
        <is>
          <t>Form inventory and snapshots</t>
        </is>
      </c>
      <c r="E13" s="27" t="inlineStr">
        <is>
          <t>Marketing Ops + Legal</t>
        </is>
      </c>
      <c r="F13" s="74" t="str"/>
      <c r="G13" s="27" t="inlineStr">
        <is>
          <t>Not scheduled</t>
        </is>
      </c>
      <c r="H13" s="74" t="str"/>
      <c r="I13" s="27" t="str"/>
    </row>
    <row r="14">
      <c r="A14" s="30" t="inlineStr">
        <is>
          <t>Incident trigger</t>
        </is>
      </c>
      <c r="B14" s="30" t="inlineStr">
        <is>
          <t>Spike in unmatched, fallback, duplicate, wrong-owner, SLA, unaccepted or sync-error rates</t>
        </is>
      </c>
      <c r="C14" s="30" t="inlineStr">
        <is>
          <t>Preserve logs immediately; run targeted transaction tests; widen window if systemic</t>
        </is>
      </c>
      <c r="D14" s="30" t="inlineStr">
        <is>
          <t>Incident evidence ledger and root-cause record</t>
        </is>
      </c>
      <c r="E14" s="30" t="inlineStr">
        <is>
          <t>Incident commander</t>
        </is>
      </c>
      <c r="F14" s="76" t="str"/>
      <c r="G14" s="30" t="inlineStr">
        <is>
          <t>Not scheduled</t>
        </is>
      </c>
      <c r="H14" s="76" t="str"/>
      <c r="I14" s="30" t="str"/>
    </row>
    <row r="15">
      <c r="F15" s="78" t="n"/>
      <c r="H15" s="78" t="n"/>
    </row>
    <row r="16">
      <c r="F16" s="78" t="n"/>
      <c r="H16" s="78" t="n"/>
    </row>
    <row r="17">
      <c r="F17" s="78" t="n"/>
      <c r="H17" s="78" t="n"/>
    </row>
    <row r="18">
      <c r="F18" s="78" t="n"/>
      <c r="H18" s="78" t="n"/>
    </row>
    <row r="19">
      <c r="F19" s="78" t="n"/>
      <c r="H19" s="78" t="n"/>
    </row>
    <row r="20">
      <c r="F20" s="78" t="n"/>
      <c r="H20" s="78" t="n"/>
    </row>
    <row r="21">
      <c r="F21" s="78" t="n"/>
      <c r="H21" s="78" t="n"/>
    </row>
    <row r="22">
      <c r="F22" s="78" t="n"/>
      <c r="H22" s="78" t="n"/>
    </row>
    <row r="23">
      <c r="F23" s="78" t="n"/>
      <c r="H23" s="78" t="n"/>
    </row>
    <row r="24">
      <c r="F24" s="78" t="n"/>
      <c r="H24" s="78" t="n"/>
    </row>
    <row r="25">
      <c r="F25" s="78" t="n"/>
      <c r="H25" s="78" t="n"/>
    </row>
    <row r="26">
      <c r="F26" s="78" t="n"/>
      <c r="H26" s="78" t="n"/>
    </row>
    <row r="27">
      <c r="F27" s="78" t="n"/>
      <c r="H27" s="78" t="n"/>
    </row>
    <row r="28">
      <c r="F28" s="78" t="n"/>
      <c r="H28" s="78" t="n"/>
    </row>
    <row r="29">
      <c r="F29" s="78" t="n"/>
      <c r="H29" s="78" t="n"/>
    </row>
    <row r="30">
      <c r="F30" s="78" t="n"/>
      <c r="H30" s="78" t="n"/>
    </row>
    <row r="31">
      <c r="F31" s="78" t="n"/>
      <c r="H31" s="78" t="n"/>
    </row>
    <row r="32">
      <c r="F32" s="78" t="n"/>
      <c r="H32" s="78" t="n"/>
    </row>
    <row r="33">
      <c r="F33" s="78" t="n"/>
      <c r="H33" s="78" t="n"/>
    </row>
    <row r="34">
      <c r="F34" s="78" t="n"/>
      <c r="H34" s="78" t="n"/>
    </row>
    <row r="35">
      <c r="F35" s="78" t="n"/>
      <c r="H35" s="78" t="n"/>
    </row>
    <row r="36">
      <c r="F36" s="78" t="n"/>
      <c r="H36" s="78" t="n"/>
    </row>
    <row r="37">
      <c r="F37" s="78" t="n"/>
      <c r="H37" s="78" t="n"/>
    </row>
    <row r="38">
      <c r="F38" s="78" t="n"/>
      <c r="H38" s="78" t="n"/>
    </row>
    <row r="39">
      <c r="F39" s="78" t="n"/>
      <c r="H39" s="78" t="n"/>
    </row>
    <row r="40">
      <c r="F40" s="78" t="n"/>
      <c r="H40" s="78" t="n"/>
    </row>
    <row r="41">
      <c r="F41" s="78" t="n"/>
      <c r="H41" s="78" t="n"/>
    </row>
    <row r="42">
      <c r="F42" s="78" t="n"/>
      <c r="H42" s="78" t="n"/>
    </row>
    <row r="43">
      <c r="F43" s="78" t="n"/>
      <c r="H43" s="78" t="n"/>
    </row>
    <row r="44">
      <c r="F44" s="78" t="n"/>
      <c r="H44" s="78" t="n"/>
    </row>
    <row r="45">
      <c r="F45" s="78" t="n"/>
      <c r="H45" s="78" t="n"/>
    </row>
    <row r="46">
      <c r="F46" s="78" t="n"/>
      <c r="H46" s="78" t="n"/>
    </row>
    <row r="47">
      <c r="F47" s="78" t="n"/>
      <c r="H47" s="78" t="n"/>
    </row>
    <row r="48">
      <c r="F48" s="78" t="n"/>
      <c r="H48" s="78" t="n"/>
    </row>
    <row r="49">
      <c r="F49" s="78" t="n"/>
      <c r="H49" s="78" t="n"/>
    </row>
    <row r="50">
      <c r="F50" s="78" t="n"/>
      <c r="H50" s="78" t="n"/>
    </row>
    <row r="51">
      <c r="F51" s="78" t="n"/>
      <c r="H51" s="78" t="n"/>
    </row>
    <row r="52">
      <c r="F52" s="78" t="n"/>
      <c r="H52" s="78" t="n"/>
    </row>
    <row r="53">
      <c r="F53" s="78" t="n"/>
      <c r="H53" s="78" t="n"/>
    </row>
    <row r="54">
      <c r="F54" s="78" t="n"/>
      <c r="H54" s="78" t="n"/>
    </row>
    <row r="55">
      <c r="F55" s="78" t="n"/>
      <c r="H55" s="78" t="n"/>
    </row>
    <row r="56">
      <c r="F56" s="78" t="n"/>
      <c r="H56" s="78" t="n"/>
    </row>
    <row r="57">
      <c r="F57" s="78" t="n"/>
      <c r="H57" s="78" t="n"/>
    </row>
    <row r="58">
      <c r="F58" s="78" t="n"/>
      <c r="H58" s="78" t="n"/>
    </row>
    <row r="59">
      <c r="F59" s="78" t="n"/>
      <c r="H59" s="78" t="n"/>
    </row>
    <row r="60">
      <c r="F60" s="78" t="n"/>
      <c r="H60" s="78" t="n"/>
    </row>
    <row r="61">
      <c r="F61" s="78" t="n"/>
      <c r="H61" s="78" t="n"/>
    </row>
    <row r="62">
      <c r="F62" s="78" t="n"/>
      <c r="H62" s="78" t="n"/>
    </row>
    <row r="63">
      <c r="F63" s="78" t="n"/>
      <c r="H63" s="78" t="n"/>
    </row>
    <row r="64">
      <c r="F64" s="78" t="n"/>
      <c r="H64" s="78" t="n"/>
    </row>
    <row r="65">
      <c r="F65" s="78" t="n"/>
      <c r="H65" s="78" t="n"/>
    </row>
    <row r="66">
      <c r="F66" s="78" t="n"/>
      <c r="H66" s="78" t="n"/>
    </row>
    <row r="67">
      <c r="F67" s="78" t="n"/>
      <c r="H67" s="78" t="n"/>
    </row>
    <row r="68">
      <c r="F68" s="78" t="n"/>
      <c r="H68" s="78" t="n"/>
    </row>
    <row r="69">
      <c r="F69" s="78" t="n"/>
      <c r="H69" s="78" t="n"/>
    </row>
    <row r="70">
      <c r="F70" s="78" t="n"/>
      <c r="H70" s="78" t="n"/>
    </row>
    <row r="71">
      <c r="F71" s="78" t="n"/>
      <c r="H71" s="78" t="n"/>
    </row>
    <row r="72">
      <c r="F72" s="78" t="n"/>
      <c r="H72" s="78" t="n"/>
    </row>
    <row r="73">
      <c r="F73" s="78" t="n"/>
      <c r="H73" s="78" t="n"/>
    </row>
    <row r="74">
      <c r="F74" s="78" t="n"/>
      <c r="H74" s="78" t="n"/>
    </row>
    <row r="75">
      <c r="F75" s="78" t="n"/>
      <c r="H75" s="78" t="n"/>
    </row>
    <row r="76">
      <c r="F76" s="78" t="n"/>
      <c r="H76" s="78" t="n"/>
    </row>
    <row r="77">
      <c r="F77" s="78" t="n"/>
      <c r="H77" s="78" t="n"/>
    </row>
    <row r="78">
      <c r="F78" s="78" t="n"/>
      <c r="H78" s="78" t="n"/>
    </row>
    <row r="79">
      <c r="F79" s="78" t="n"/>
      <c r="H79" s="78" t="n"/>
    </row>
    <row r="80">
      <c r="F80" s="78" t="n"/>
      <c r="H80" s="78" t="n"/>
    </row>
    <row r="81">
      <c r="F81" s="78" t="n"/>
      <c r="H81" s="78" t="n"/>
    </row>
    <row r="82">
      <c r="F82" s="78" t="n"/>
      <c r="H82" s="78" t="n"/>
    </row>
    <row r="83">
      <c r="F83" s="78" t="n"/>
      <c r="H83" s="78" t="n"/>
    </row>
    <row r="84">
      <c r="F84" s="78" t="n"/>
      <c r="H84" s="78" t="n"/>
    </row>
    <row r="85">
      <c r="F85" s="78" t="n"/>
      <c r="H85" s="78" t="n"/>
    </row>
    <row r="86">
      <c r="F86" s="78" t="n"/>
      <c r="H86" s="78" t="n"/>
    </row>
    <row r="87">
      <c r="F87" s="78" t="n"/>
      <c r="H87" s="78" t="n"/>
    </row>
    <row r="88">
      <c r="F88" s="78" t="n"/>
      <c r="H88" s="78" t="n"/>
    </row>
    <row r="89">
      <c r="F89" s="78" t="n"/>
      <c r="H89" s="78" t="n"/>
    </row>
    <row r="90">
      <c r="F90" s="78" t="n"/>
      <c r="H90" s="78" t="n"/>
    </row>
    <row r="91">
      <c r="F91" s="78" t="n"/>
      <c r="H91" s="78" t="n"/>
    </row>
    <row r="92">
      <c r="F92" s="78" t="n"/>
      <c r="H92" s="78" t="n"/>
    </row>
    <row r="93">
      <c r="F93" s="78" t="n"/>
      <c r="H93" s="78" t="n"/>
    </row>
    <row r="94">
      <c r="F94" s="78" t="n"/>
      <c r="H94" s="78" t="n"/>
    </row>
    <row r="95">
      <c r="F95" s="78" t="n"/>
      <c r="H95" s="78" t="n"/>
    </row>
    <row r="96">
      <c r="F96" s="78" t="n"/>
      <c r="H96" s="78" t="n"/>
    </row>
    <row r="97">
      <c r="F97" s="78" t="n"/>
      <c r="H97" s="78" t="n"/>
    </row>
    <row r="98">
      <c r="F98" s="78" t="n"/>
      <c r="H98" s="78" t="n"/>
    </row>
    <row r="99">
      <c r="F99" s="78" t="n"/>
      <c r="H99" s="78" t="n"/>
    </row>
    <row r="100">
      <c r="F100" s="78" t="n"/>
      <c r="H100" s="78" t="n"/>
    </row>
  </sheetData>
  <mergeCells count="2">
    <mergeCell ref="A1:Z1"/>
    <mergeCell ref="A2:Z2"/>
  </mergeCells>
  <dataValidations count="1">
    <dataValidation sqref="G5:G100" showDropDown="0" showInputMessage="0" showErrorMessage="0" allowBlank="0" type="list">
      <formula1>"Not scheduled,Scheduled,In progress,Complete,Overdue,Blocked"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38" customWidth="1" min="3" max="3"/>
    <col width="58" customWidth="1" min="4" max="4"/>
    <col width="36" customWidth="1" min="5" max="5"/>
    <col width="24" customWidth="1" min="6" max="6"/>
    <col width="22" customWidth="1" min="7" max="7"/>
    <col width="16" customWidth="1" min="8" max="8"/>
    <col width="34" customWidth="1" min="9" max="9"/>
    <col width="24" customWidth="1" min="10" max="10"/>
    <col width="28" customWidth="1" min="11" max="11"/>
    <col width="58" customWidth="1" min="12" max="12"/>
    <col width="24" customWidth="1" min="13" max="13"/>
    <col width="28" customWidth="1" min="14" max="14"/>
    <col width="28" customWidth="1" min="15" max="15"/>
    <col width="28" customWidth="1" min="16" max="16"/>
    <col width="32" customWidth="1" min="17" max="17"/>
    <col width="52" customWidth="1" min="18" max="18"/>
    <col width="16" customWidth="1" min="19" max="19"/>
    <col width="22" customWidth="1" min="20" max="20"/>
  </cols>
  <sheetData>
    <row r="1" ht="28" customHeight="1">
      <c r="A1" s="9" t="inlineStr">
        <is>
          <t>Public source universe and full evidence ledger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Transparency score is a six-item disclosure count: sample, population, data period, metric definition, methodology and accessible primary source. It is not a quality ranking for technical documentation.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 ht="48" customHeight="1">
      <c r="A4" s="21" t="inlineStr">
        <is>
          <t>Source ID</t>
        </is>
      </c>
      <c r="B4" s="21" t="inlineStr">
        <is>
          <t>Original organisation</t>
        </is>
      </c>
      <c r="C4" s="21" t="inlineStr">
        <is>
          <t>Source title</t>
        </is>
      </c>
      <c r="D4" s="21" t="inlineStr">
        <is>
          <t>Direct URL</t>
        </is>
      </c>
      <c r="E4" s="21" t="inlineStr">
        <is>
          <t>Exact source location</t>
        </is>
      </c>
      <c r="F4" s="21" t="inlineStr">
        <is>
          <t>Publication / update / access date</t>
        </is>
      </c>
      <c r="G4" s="21" t="inlineStr">
        <is>
          <t>Data-collection period</t>
        </is>
      </c>
      <c r="H4" s="21" t="inlineStr">
        <is>
          <t>Sample size</t>
        </is>
      </c>
      <c r="I4" s="21" t="inlineStr">
        <is>
          <t>Population</t>
        </is>
      </c>
      <c r="J4" s="21" t="inlineStr">
        <is>
          <t>Geography</t>
        </is>
      </c>
      <c r="K4" s="21" t="inlineStr">
        <is>
          <t>Industry / company-size scope</t>
        </is>
      </c>
      <c r="L4" s="21" t="inlineStr">
        <is>
          <t>Exact claim or data point</t>
        </is>
      </c>
      <c r="M4" s="21" t="inlineStr">
        <is>
          <t>Numerator</t>
        </is>
      </c>
      <c r="N4" s="21" t="inlineStr">
        <is>
          <t>Denominator</t>
        </is>
      </c>
      <c r="O4" s="21" t="inlineStr">
        <is>
          <t>Start event / end event</t>
        </is>
      </c>
      <c r="P4" s="21" t="inlineStr">
        <is>
          <t>Methodology</t>
        </is>
      </c>
      <c r="Q4" s="21" t="inlineStr">
        <is>
          <t>Inclusion / exclusion rules</t>
        </is>
      </c>
      <c r="R4" s="21" t="inlineStr">
        <is>
          <t>Known limitations / commercial or selection bias</t>
        </is>
      </c>
      <c r="S4" s="21" t="inlineStr">
        <is>
          <t>Transparency score 0-6</t>
        </is>
      </c>
      <c r="T4" s="21" t="inlineStr">
        <is>
          <t>Recommended IVRIS use</t>
        </is>
      </c>
    </row>
    <row r="5">
      <c r="A5" s="27" t="inlineStr">
        <is>
          <t>S01</t>
        </is>
      </c>
      <c r="B5" s="27" t="inlineStr">
        <is>
          <t>Salesforce</t>
        </is>
      </c>
      <c r="C5" s="27" t="inlineStr">
        <is>
          <t>Set Up Web-to-Lead</t>
        </is>
      </c>
      <c r="D5" s="27" t="inlineStr">
        <is>
          <t>https://help.salesforce.com/s/articleView?id=sales.setting_up_web-to-lead.htm&amp;language=en_US&amp;type=5</t>
        </is>
      </c>
      <c r="E5" s="27" t="inlineStr">
        <is>
          <t>Web-to-Lead setup and limits section</t>
        </is>
      </c>
      <c r="F5" s="27" t="inlineStr">
        <is>
          <t>Current Help page; accessed 2026-07-23</t>
        </is>
      </c>
      <c r="G5" s="27" t="inlineStr">
        <is>
          <t>N/A</t>
        </is>
      </c>
      <c r="H5" s="27" t="inlineStr">
        <is>
          <t>N/A</t>
        </is>
      </c>
      <c r="I5" s="27" t="inlineStr">
        <is>
          <t>Salesforce organisations using Web-to-Lead</t>
        </is>
      </c>
      <c r="J5" s="27" t="inlineStr">
        <is>
          <t>Global product documentation</t>
        </is>
      </c>
      <c r="K5" s="27" t="inlineStr">
        <is>
          <t>All Salesforce users; edition limits may vary</t>
        </is>
      </c>
      <c r="L5" s="27" t="inlineStr">
        <is>
          <t>Web-to-Lead is a distinct intake mechanism with documented daily limits and setup dependencies.</t>
        </is>
      </c>
      <c r="M5" s="27" t="inlineStr">
        <is>
          <t>N/A</t>
        </is>
      </c>
      <c r="N5" s="27" t="inlineStr">
        <is>
          <t>N/A</t>
        </is>
      </c>
      <c r="O5" s="27" t="inlineStr">
        <is>
          <t>Form post to Salesforce intake</t>
        </is>
      </c>
      <c r="P5" s="27" t="inlineStr">
        <is>
          <t>Product documentation</t>
        </is>
      </c>
      <c r="Q5" s="27" t="inlineStr">
        <is>
          <t>Applies to Web-to-Lead only</t>
        </is>
      </c>
      <c r="R5" s="27" t="inlineStr">
        <is>
          <t>Dynamic Salesforce Help rendering; limits and editions can change.</t>
        </is>
      </c>
      <c r="S5" s="72" t="n">
        <v>3</v>
      </c>
      <c r="T5" s="27" t="inlineStr">
        <is>
          <t>Contextual example</t>
        </is>
      </c>
    </row>
    <row r="6">
      <c r="A6" s="30" t="inlineStr">
        <is>
          <t>S02</t>
        </is>
      </c>
      <c r="B6" s="30" t="inlineStr">
        <is>
          <t>Salesforce</t>
        </is>
      </c>
      <c r="C6" s="30" t="inlineStr">
        <is>
          <t>Web-to-Case and Web-to-Lead Daily Limits Exceeded Due to Pending Request Queue</t>
        </is>
      </c>
      <c r="D6" s="30" t="inlineStr">
        <is>
          <t>https://help.salesforce.com/s/articleView?id=000382807&amp;language=en_US&amp;type=1</t>
        </is>
      </c>
      <c r="E6" s="30" t="inlineStr">
        <is>
          <t>Pending request queue limit and rejection behavior</t>
        </is>
      </c>
      <c r="F6" s="30" t="inlineStr">
        <is>
          <t>2026-04-02</t>
        </is>
      </c>
      <c r="G6" s="30" t="inlineStr">
        <is>
          <t>N/A</t>
        </is>
      </c>
      <c r="H6" s="30" t="inlineStr">
        <is>
          <t>N/A</t>
        </is>
      </c>
      <c r="I6" s="30" t="inlineStr">
        <is>
          <t>Salesforce Web-to-Lead and Web-to-Case requests</t>
        </is>
      </c>
      <c r="J6" s="30" t="inlineStr">
        <is>
          <t>Global product documentation</t>
        </is>
      </c>
      <c r="K6" s="30" t="inlineStr">
        <is>
          <t>All affected Salesforce organisations</t>
        </is>
      </c>
      <c r="L6" s="30" t="inlineStr">
        <is>
          <t>When the combined pending request queue reaches 50,000, additional requests are rejected rather than queued.</t>
        </is>
      </c>
      <c r="M6" s="30" t="inlineStr">
        <is>
          <t>Rejected requests after limit</t>
        </is>
      </c>
      <c r="N6" s="30" t="inlineStr">
        <is>
          <t>Requests submitted after the pending queue reaches limit</t>
        </is>
      </c>
      <c r="O6" s="30" t="inlineStr">
        <is>
          <t>Inbound web request to intake decision</t>
        </is>
      </c>
      <c r="P6" s="30" t="inlineStr">
        <is>
          <t>Product limit documentation</t>
        </is>
      </c>
      <c r="Q6" s="30" t="inlineStr">
        <is>
          <t>Combined Web-to-Lead and Web-to-Case pending queue</t>
        </is>
      </c>
      <c r="R6" s="30" t="inlineStr">
        <is>
          <t>Rare boundary condition; administrative alerts and edition details should be verified in-org.</t>
        </is>
      </c>
      <c r="S6" s="84" t="n">
        <v>4</v>
      </c>
      <c r="T6" s="30" t="inlineStr">
        <is>
          <t>Direct statistic</t>
        </is>
      </c>
    </row>
    <row r="7">
      <c r="A7" s="27" t="inlineStr">
        <is>
          <t>S03</t>
        </is>
      </c>
      <c r="B7" s="27" t="inlineStr">
        <is>
          <t>Salesforce</t>
        </is>
      </c>
      <c r="C7" s="27" t="inlineStr">
        <is>
          <t>How to Troubleshoot a Non-Functional Web-to-Lead Form</t>
        </is>
      </c>
      <c r="D7" s="27" t="inlineStr">
        <is>
          <t>https://help.salesforce.com/s/articleView?id=005228877&amp;language=en_US&amp;type=1</t>
        </is>
      </c>
      <c r="E7" s="27" t="inlineStr">
        <is>
          <t>Troubleshooting and debug log guidance</t>
        </is>
      </c>
      <c r="F7" s="27" t="inlineStr">
        <is>
          <t>2025-11-18</t>
        </is>
      </c>
      <c r="G7" s="27" t="inlineStr">
        <is>
          <t>N/A</t>
        </is>
      </c>
      <c r="H7" s="27" t="inlineStr">
        <is>
          <t>N/A</t>
        </is>
      </c>
      <c r="I7" s="27" t="inlineStr">
        <is>
          <t>Salesforce Web-to-Lead implementations</t>
        </is>
      </c>
      <c r="J7" s="27" t="inlineStr">
        <is>
          <t>Global product documentation</t>
        </is>
      </c>
      <c r="K7" s="27" t="inlineStr">
        <is>
          <t>All</t>
        </is>
      </c>
      <c r="L7" s="27" t="inlineStr">
        <is>
          <t>Debug logs and controlled submissions are relevant evidence when a Web-to-Lead form does not create a record.</t>
        </is>
      </c>
      <c r="M7" s="27" t="inlineStr">
        <is>
          <t>N/A</t>
        </is>
      </c>
      <c r="N7" s="27" t="inlineStr">
        <is>
          <t>N/A</t>
        </is>
      </c>
      <c r="O7" s="27" t="inlineStr">
        <is>
          <t>Form submission to lead creation</t>
        </is>
      </c>
      <c r="P7" s="27" t="inlineStr">
        <is>
          <t>Troubleshooting guide</t>
        </is>
      </c>
      <c r="Q7" s="27" t="inlineStr">
        <is>
          <t>Web-to-Lead</t>
        </is>
      </c>
      <c r="R7" s="27" t="inlineStr">
        <is>
          <t>Exact page content may vary by Salesforce release.</t>
        </is>
      </c>
      <c r="S7" s="72" t="n">
        <v>3</v>
      </c>
      <c r="T7" s="27" t="inlineStr">
        <is>
          <t>Contextual example</t>
        </is>
      </c>
    </row>
    <row r="8">
      <c r="A8" s="30" t="inlineStr">
        <is>
          <t>S04</t>
        </is>
      </c>
      <c r="B8" s="30" t="inlineStr">
        <is>
          <t>Salesforce</t>
        </is>
      </c>
      <c r="C8" s="30" t="inlineStr">
        <is>
          <t>Salesforce Duplicate Matching Rules Blocking Web-to-Lead Submissions</t>
        </is>
      </c>
      <c r="D8" s="30" t="inlineStr">
        <is>
          <t>https://help.salesforce.com/s/articleView?id=000387310&amp;language=en_US&amp;type=1</t>
        </is>
      </c>
      <c r="E8" s="30" t="inlineStr">
        <is>
          <t>Duplicate rule behavior for Web-to-Lead</t>
        </is>
      </c>
      <c r="F8" s="30" t="inlineStr">
        <is>
          <t>2026-06-20</t>
        </is>
      </c>
      <c r="G8" s="30" t="inlineStr">
        <is>
          <t>N/A</t>
        </is>
      </c>
      <c r="H8" s="30" t="inlineStr">
        <is>
          <t>N/A</t>
        </is>
      </c>
      <c r="I8" s="30" t="inlineStr">
        <is>
          <t>Salesforce organisations with duplicate rules and Web-to-Lead</t>
        </is>
      </c>
      <c r="J8" s="30" t="inlineStr">
        <is>
          <t>Global product documentation</t>
        </is>
      </c>
      <c r="K8" s="30" t="inlineStr">
        <is>
          <t>All</t>
        </is>
      </c>
      <c r="L8" s="30" t="inlineStr">
        <is>
          <t>A duplicate rule can prevent a Web-to-Lead record from being created, including configurations that appear permissive in other channels.</t>
        </is>
      </c>
      <c r="M8" s="30" t="inlineStr">
        <is>
          <t>N/A</t>
        </is>
      </c>
      <c r="N8" s="30" t="inlineStr">
        <is>
          <t>N/A</t>
        </is>
      </c>
      <c r="O8" s="30" t="inlineStr">
        <is>
          <t>Lead insert to duplicate-rule decision</t>
        </is>
      </c>
      <c r="P8" s="30" t="inlineStr">
        <is>
          <t>Product troubleshooting documentation</t>
        </is>
      </c>
      <c r="Q8" s="30" t="inlineStr">
        <is>
          <t>Configuration-dependent</t>
        </is>
      </c>
      <c r="R8" s="30" t="inlineStr">
        <is>
          <t>Actual outcome depends on duplicate and matching rule settings.</t>
        </is>
      </c>
      <c r="S8" s="84" t="n">
        <v>3</v>
      </c>
      <c r="T8" s="30" t="inlineStr">
        <is>
          <t>Contextual example</t>
        </is>
      </c>
    </row>
    <row r="9">
      <c r="A9" s="27" t="inlineStr">
        <is>
          <t>S05</t>
        </is>
      </c>
      <c r="B9" s="27" t="inlineStr">
        <is>
          <t>Salesforce</t>
        </is>
      </c>
      <c r="C9" s="27" t="inlineStr">
        <is>
          <t>Who owns new web-generated leads?</t>
        </is>
      </c>
      <c r="D9" s="27" t="inlineStr">
        <is>
          <t>https://help.salesforce.com/s/articleView?id=sf.faq_leads_who_owns_new.htm&amp;language=en_US&amp;type=5</t>
        </is>
      </c>
      <c r="E9" s="27" t="inlineStr">
        <is>
          <t>Default lead owner behavior</t>
        </is>
      </c>
      <c r="F9" s="27" t="inlineStr">
        <is>
          <t>Current Help page; accessed 2026-07-23</t>
        </is>
      </c>
      <c r="G9" s="27" t="inlineStr">
        <is>
          <t>N/A</t>
        </is>
      </c>
      <c r="H9" s="27" t="inlineStr">
        <is>
          <t>N/A</t>
        </is>
      </c>
      <c r="I9" s="27" t="inlineStr">
        <is>
          <t>Salesforce web leads</t>
        </is>
      </c>
      <c r="J9" s="27" t="inlineStr">
        <is>
          <t>Global product documentation</t>
        </is>
      </c>
      <c r="K9" s="27" t="inlineStr">
        <is>
          <t>All</t>
        </is>
      </c>
      <c r="L9" s="27" t="inlineStr">
        <is>
          <t>If an assignment rule does not determine an owner, a web lead can be assigned to the configured default lead owner.</t>
        </is>
      </c>
      <c r="M9" s="27" t="inlineStr">
        <is>
          <t>N/A</t>
        </is>
      </c>
      <c r="N9" s="27" t="inlineStr">
        <is>
          <t>N/A</t>
        </is>
      </c>
      <c r="O9" s="27" t="inlineStr">
        <is>
          <t>Assignment evaluation to owner write</t>
        </is>
      </c>
      <c r="P9" s="27" t="inlineStr">
        <is>
          <t>Product documentation</t>
        </is>
      </c>
      <c r="Q9" s="27" t="inlineStr">
        <is>
          <t>Web lead and default owner configuration</t>
        </is>
      </c>
      <c r="R9" s="27" t="inlineStr">
        <is>
          <t>A fallback owner is not evidence that the primary rule worked.</t>
        </is>
      </c>
      <c r="S9" s="72" t="n">
        <v>3</v>
      </c>
      <c r="T9" s="27" t="inlineStr">
        <is>
          <t>Contextual example</t>
        </is>
      </c>
    </row>
    <row r="10">
      <c r="A10" s="30" t="inlineStr">
        <is>
          <t>S06</t>
        </is>
      </c>
      <c r="B10" s="30" t="inlineStr">
        <is>
          <t>Salesforce</t>
        </is>
      </c>
      <c r="C10" s="30" t="inlineStr">
        <is>
          <t>Case or Lead Assignment Rules fail to set the Owner</t>
        </is>
      </c>
      <c r="D10" s="30" t="inlineStr">
        <is>
          <t>https://help.salesforce.com/s/articleView?id=000385609&amp;language=en_US&amp;type=1</t>
        </is>
      </c>
      <c r="E10" s="30" t="inlineStr">
        <is>
          <t>Active rule, criteria and apply-rule troubleshooting</t>
        </is>
      </c>
      <c r="F10" s="30" t="inlineStr">
        <is>
          <t>Current Help page; accessed 2026-07-23</t>
        </is>
      </c>
      <c r="G10" s="30" t="inlineStr">
        <is>
          <t>N/A</t>
        </is>
      </c>
      <c r="H10" s="30" t="inlineStr">
        <is>
          <t>N/A</t>
        </is>
      </c>
      <c r="I10" s="30" t="inlineStr">
        <is>
          <t>Salesforce lead assignment implementations</t>
        </is>
      </c>
      <c r="J10" s="30" t="inlineStr">
        <is>
          <t>Global product documentation</t>
        </is>
      </c>
      <c r="K10" s="30" t="inlineStr">
        <is>
          <t>All</t>
        </is>
      </c>
      <c r="L10" s="30" t="inlineStr">
        <is>
          <t>Unexpected ownership can result from inactive rules, criteria mismatch or a transaction that did not invoke the active assignment rule.</t>
        </is>
      </c>
      <c r="M10" s="30" t="inlineStr">
        <is>
          <t>N/A</t>
        </is>
      </c>
      <c r="N10" s="30" t="inlineStr">
        <is>
          <t>N/A</t>
        </is>
      </c>
      <c r="O10" s="30" t="inlineStr">
        <is>
          <t>Record save to assignment-rule invocation</t>
        </is>
      </c>
      <c r="P10" s="30" t="inlineStr">
        <is>
          <t>Troubleshooting documentation</t>
        </is>
      </c>
      <c r="Q10" s="30" t="inlineStr">
        <is>
          <t>Transaction channel and configuration matter</t>
        </is>
      </c>
      <c r="R10" s="30" t="inlineStr">
        <is>
          <t>Does not cover custom Flow, Apex or third-party routers comprehensively.</t>
        </is>
      </c>
      <c r="S10" s="84" t="n">
        <v>3</v>
      </c>
      <c r="T10" s="30" t="inlineStr">
        <is>
          <t>Contextual example</t>
        </is>
      </c>
    </row>
    <row r="11">
      <c r="A11" s="27" t="inlineStr">
        <is>
          <t>S07</t>
        </is>
      </c>
      <c r="B11" s="27" t="inlineStr">
        <is>
          <t>Salesforce</t>
        </is>
      </c>
      <c r="C11" s="27" t="inlineStr">
        <is>
          <t>Assignment Rule Header</t>
        </is>
      </c>
      <c r="D11" s="27" t="inlineStr">
        <is>
          <t>https://developer.salesforce.com/docs/atlas.en-us.api.meta/api/sforce_api_header_assignmentruleheader.htm</t>
        </is>
      </c>
      <c r="E11" s="27" t="inlineStr">
        <is>
          <t>AssignmentRuleHeader behavior</t>
        </is>
      </c>
      <c r="F11" s="27" t="inlineStr">
        <is>
          <t>Current developer documentation; accessed 2026-07-23</t>
        </is>
      </c>
      <c r="G11" s="27" t="inlineStr">
        <is>
          <t>N/A</t>
        </is>
      </c>
      <c r="H11" s="27" t="inlineStr">
        <is>
          <t>N/A</t>
        </is>
      </c>
      <c r="I11" s="27" t="inlineStr">
        <is>
          <t>Salesforce API inserts and updates</t>
        </is>
      </c>
      <c r="J11" s="27" t="inlineStr">
        <is>
          <t>Global developer documentation</t>
        </is>
      </c>
      <c r="K11" s="27" t="inlineStr">
        <is>
          <t>All</t>
        </is>
      </c>
      <c r="L11" s="27" t="inlineStr">
        <is>
          <t>API transactions can explicitly invoke an assignment rule through the AssignmentRuleHeader, so channel-specific test cases are required.</t>
        </is>
      </c>
      <c r="M11" s="27" t="inlineStr">
        <is>
          <t>N/A</t>
        </is>
      </c>
      <c r="N11" s="27" t="inlineStr">
        <is>
          <t>N/A</t>
        </is>
      </c>
      <c r="O11" s="27" t="inlineStr">
        <is>
          <t>API request to assignment evaluation</t>
        </is>
      </c>
      <c r="P11" s="27" t="inlineStr">
        <is>
          <t>Developer API specification</t>
        </is>
      </c>
      <c r="Q11" s="27" t="inlineStr">
        <is>
          <t>API behavior</t>
        </is>
      </c>
      <c r="R11" s="27" t="inlineStr">
        <is>
          <t>Implementation language and API version must be recorded.</t>
        </is>
      </c>
      <c r="S11" s="72" t="n">
        <v>3</v>
      </c>
      <c r="T11" s="27" t="inlineStr">
        <is>
          <t>Comparison input</t>
        </is>
      </c>
    </row>
    <row r="12">
      <c r="A12" s="30" t="inlineStr">
        <is>
          <t>S08</t>
        </is>
      </c>
      <c r="B12" s="30" t="inlineStr">
        <is>
          <t>Salesforce</t>
        </is>
      </c>
      <c r="C12" s="30" t="inlineStr">
        <is>
          <t>Triggers and Order of Execution</t>
        </is>
      </c>
      <c r="D12" s="30" t="inlineStr">
        <is>
          <t>https://developer.salesforce.com/docs/atlas.en-us.apexcode.meta/apexcode/apex_triggers_order_of_execution.htm</t>
        </is>
      </c>
      <c r="E12" s="30" t="inlineStr">
        <is>
          <t>Order of execution; duplicate rules and later automation</t>
        </is>
      </c>
      <c r="F12" s="30" t="inlineStr">
        <is>
          <t>Current developer documentation; accessed 2026-07-23</t>
        </is>
      </c>
      <c r="G12" s="30" t="inlineStr">
        <is>
          <t>N/A</t>
        </is>
      </c>
      <c r="H12" s="30" t="inlineStr">
        <is>
          <t>N/A</t>
        </is>
      </c>
      <c r="I12" s="30" t="inlineStr">
        <is>
          <t>Salesforce record-save transactions</t>
        </is>
      </c>
      <c r="J12" s="30" t="inlineStr">
        <is>
          <t>Global developer documentation</t>
        </is>
      </c>
      <c r="K12" s="30" t="inlineStr">
        <is>
          <t>All</t>
        </is>
      </c>
      <c r="L12" s="30" t="inlineStr">
        <is>
          <t>Save-time automation executes in a defined order; a blocked save prevents later routing and notification steps from occurring.</t>
        </is>
      </c>
      <c r="M12" s="30" t="inlineStr">
        <is>
          <t>N/A</t>
        </is>
      </c>
      <c r="N12" s="30" t="inlineStr">
        <is>
          <t>N/A</t>
        </is>
      </c>
      <c r="O12" s="30" t="inlineStr">
        <is>
          <t>Record save start to commit</t>
        </is>
      </c>
      <c r="P12" s="30" t="inlineStr">
        <is>
          <t>Developer documentation</t>
        </is>
      </c>
      <c r="Q12" s="30" t="inlineStr">
        <is>
          <t>Order varies by automation type and release</t>
        </is>
      </c>
      <c r="R12" s="30" t="inlineStr">
        <is>
          <t>Custom implementations can add asynchronous paths after commit.</t>
        </is>
      </c>
      <c r="S12" s="84" t="n">
        <v>3</v>
      </c>
      <c r="T12" s="30" t="inlineStr">
        <is>
          <t>Comparison input</t>
        </is>
      </c>
    </row>
    <row r="13">
      <c r="A13" s="27" t="inlineStr">
        <is>
          <t>S09</t>
        </is>
      </c>
      <c r="B13" s="27" t="inlineStr">
        <is>
          <t>Salesforce</t>
        </is>
      </c>
      <c r="C13" s="27" t="inlineStr">
        <is>
          <t>Set the Run Order of Record-Triggered Flows</t>
        </is>
      </c>
      <c r="D13" s="27" t="inlineStr">
        <is>
          <t>https://help.salesforce.com/s/articleView?id=platform.flow_concepts_trigger_order.htm&amp;language=en_US&amp;type=5</t>
        </is>
      </c>
      <c r="E13" s="27" t="inlineStr">
        <is>
          <t>Trigger order values and execution order</t>
        </is>
      </c>
      <c r="F13" s="27" t="inlineStr">
        <is>
          <t>Current Help page; accessed 2026-07-23</t>
        </is>
      </c>
      <c r="G13" s="27" t="inlineStr">
        <is>
          <t>N/A</t>
        </is>
      </c>
      <c r="H13" s="27" t="inlineStr">
        <is>
          <t>N/A</t>
        </is>
      </c>
      <c r="I13" s="27" t="inlineStr">
        <is>
          <t>Salesforce record-triggered flows</t>
        </is>
      </c>
      <c r="J13" s="27" t="inlineStr">
        <is>
          <t>Global product documentation</t>
        </is>
      </c>
      <c r="K13" s="27" t="inlineStr">
        <is>
          <t>All</t>
        </is>
      </c>
      <c r="L13" s="27" t="inlineStr">
        <is>
          <t>Flow run order is configurable, so the audit must capture active versions and trigger order rather than only flow names.</t>
        </is>
      </c>
      <c r="M13" s="27" t="inlineStr">
        <is>
          <t>N/A</t>
        </is>
      </c>
      <c r="N13" s="27" t="inlineStr">
        <is>
          <t>N/A</t>
        </is>
      </c>
      <c r="O13" s="27" t="inlineStr">
        <is>
          <t>Record trigger to ordered flow execution</t>
        </is>
      </c>
      <c r="P13" s="27" t="inlineStr">
        <is>
          <t>Product documentation</t>
        </is>
      </c>
      <c r="Q13" s="27" t="inlineStr">
        <is>
          <t>Record-triggered Flow only</t>
        </is>
      </c>
      <c r="R13" s="27" t="inlineStr">
        <is>
          <t>Does not resolve interactions with all Apex and managed-package logic.</t>
        </is>
      </c>
      <c r="S13" s="72" t="n">
        <v>3</v>
      </c>
      <c r="T13" s="27" t="inlineStr">
        <is>
          <t>Comparison input</t>
        </is>
      </c>
    </row>
    <row r="14">
      <c r="A14" s="30" t="inlineStr">
        <is>
          <t>S10</t>
        </is>
      </c>
      <c r="B14" s="30" t="inlineStr">
        <is>
          <t>Salesforce</t>
        </is>
      </c>
      <c r="C14" s="30" t="inlineStr">
        <is>
          <t>Improve Data Quality in Salesforce</t>
        </is>
      </c>
      <c r="D14" s="30" t="inlineStr">
        <is>
          <t>https://trailhead.salesforce.com/content/learn/modules/sales_admin_duplicate_management/sales_admin_duplicate_management_unit_1</t>
        </is>
      </c>
      <c r="E14" s="30" t="inlineStr">
        <is>
          <t>Identifying duplicate records and how to handle them</t>
        </is>
      </c>
      <c r="F14" s="30" t="inlineStr">
        <is>
          <t>Current Trailhead module; accessed 2026-07-23</t>
        </is>
      </c>
      <c r="G14" s="30" t="inlineStr">
        <is>
          <t>N/A</t>
        </is>
      </c>
      <c r="H14" s="30" t="inlineStr">
        <is>
          <t>N/A</t>
        </is>
      </c>
      <c r="I14" s="30" t="inlineStr">
        <is>
          <t>Salesforce administrators</t>
        </is>
      </c>
      <c r="J14" s="30" t="inlineStr">
        <is>
          <t>Global training content</t>
        </is>
      </c>
      <c r="K14" s="30" t="inlineStr">
        <is>
          <t>All</t>
        </is>
      </c>
      <c r="L14" s="30" t="inlineStr">
        <is>
          <t>Matching rules define how potential duplicates are identified; duplicate rules define whether records are allowed, alerted or blocked.</t>
        </is>
      </c>
      <c r="M14" s="30" t="inlineStr">
        <is>
          <t>N/A</t>
        </is>
      </c>
      <c r="N14" s="30" t="inlineStr">
        <is>
          <t>N/A</t>
        </is>
      </c>
      <c r="O14" s="30" t="inlineStr">
        <is>
          <t>Candidate record comparison to duplicate action</t>
        </is>
      </c>
      <c r="P14" s="30" t="inlineStr">
        <is>
          <t>Official training documentation</t>
        </is>
      </c>
      <c r="Q14" s="30" t="inlineStr">
        <is>
          <t>Configured matching and duplicate rules</t>
        </is>
      </c>
      <c r="R14" s="30" t="inlineStr">
        <is>
          <t>Training content abstracts edition and customisation details.</t>
        </is>
      </c>
      <c r="S14" s="84" t="n">
        <v>3</v>
      </c>
      <c r="T14" s="30" t="inlineStr">
        <is>
          <t>Contextual example</t>
        </is>
      </c>
    </row>
    <row r="15">
      <c r="A15" s="27" t="inlineStr">
        <is>
          <t>S11</t>
        </is>
      </c>
      <c r="B15" s="27" t="inlineStr">
        <is>
          <t>Salesforce</t>
        </is>
      </c>
      <c r="C15" s="27" t="inlineStr">
        <is>
          <t>Duplicate Rules Overview</t>
        </is>
      </c>
      <c r="D15" s="27" t="inlineStr">
        <is>
          <t>https://help.salesforce.com/s/articleView?id=sales.duplicate_rules_overview.htm&amp;language=en_US&amp;type=5</t>
        </is>
      </c>
      <c r="E15" s="27" t="inlineStr">
        <is>
          <t>Simultaneous record comparison limitation</t>
        </is>
      </c>
      <c r="F15" s="27" t="inlineStr">
        <is>
          <t>Current Help page; accessed 2026-07-23</t>
        </is>
      </c>
      <c r="G15" s="27" t="inlineStr">
        <is>
          <t>N/A</t>
        </is>
      </c>
      <c r="H15" s="27" t="inlineStr">
        <is>
          <t>N/A</t>
        </is>
      </c>
      <c r="I15" s="27" t="inlineStr">
        <is>
          <t>Salesforce duplicate management</t>
        </is>
      </c>
      <c r="J15" s="27" t="inlineStr">
        <is>
          <t>Global product documentation</t>
        </is>
      </c>
      <c r="K15" s="27" t="inlineStr">
        <is>
          <t>All</t>
        </is>
      </c>
      <c r="L15" s="27" t="inlineStr">
        <is>
          <t>Records created at the same time are not necessarily compared with each other by duplicate rules, creating a concurrency boundary case.</t>
        </is>
      </c>
      <c r="M15" s="27" t="inlineStr">
        <is>
          <t>N/A</t>
        </is>
      </c>
      <c r="N15" s="27" t="inlineStr">
        <is>
          <t>N/A</t>
        </is>
      </c>
      <c r="O15" s="27" t="inlineStr">
        <is>
          <t>Concurrent record inserts to duplicate evaluation</t>
        </is>
      </c>
      <c r="P15" s="27" t="inlineStr">
        <is>
          <t>Product documentation</t>
        </is>
      </c>
      <c r="Q15" s="27" t="inlineStr">
        <is>
          <t>Duplicate management behavior</t>
        </is>
      </c>
      <c r="R15" s="27" t="inlineStr">
        <is>
          <t>Exact concurrency outcome should be tested in the target org.</t>
        </is>
      </c>
      <c r="S15" s="72" t="n">
        <v>3</v>
      </c>
      <c r="T15" s="27" t="inlineStr">
        <is>
          <t>Contextual example</t>
        </is>
      </c>
    </row>
    <row r="16">
      <c r="A16" s="30" t="inlineStr">
        <is>
          <t>S12</t>
        </is>
      </c>
      <c r="B16" s="30" t="inlineStr">
        <is>
          <t>Salesforce</t>
        </is>
      </c>
      <c r="C16" s="30" t="inlineStr">
        <is>
          <t>Field History Tracking</t>
        </is>
      </c>
      <c r="D16" s="30" t="inlineStr">
        <is>
          <t>https://help.salesforce.com/s/articleView?id=tracking_field_history.htm&amp;language=en_US</t>
        </is>
      </c>
      <c r="E16" s="30" t="inlineStr">
        <is>
          <t>Tracked field limits and history behavior</t>
        </is>
      </c>
      <c r="F16" s="30" t="inlineStr">
        <is>
          <t>Current Help page; accessed 2026-07-23</t>
        </is>
      </c>
      <c r="G16" s="30" t="inlineStr">
        <is>
          <t>N/A</t>
        </is>
      </c>
      <c r="H16" s="30" t="inlineStr">
        <is>
          <t>N/A</t>
        </is>
      </c>
      <c r="I16" s="30" t="inlineStr">
        <is>
          <t>Salesforce standard and custom objects</t>
        </is>
      </c>
      <c r="J16" s="30" t="inlineStr">
        <is>
          <t>Global product documentation</t>
        </is>
      </c>
      <c r="K16" s="30" t="inlineStr">
        <is>
          <t>Edition-dependent</t>
        </is>
      </c>
      <c r="L16" s="30" t="inlineStr">
        <is>
          <t>Standard field history tracking is limited in coverage, so the audit must choose routing-critical fields deliberately or use additional audit capability.</t>
        </is>
      </c>
      <c r="M16" s="30" t="inlineStr">
        <is>
          <t>Tracked fields</t>
        </is>
      </c>
      <c r="N16" s="30" t="inlineStr">
        <is>
          <t>Potential fields</t>
        </is>
      </c>
      <c r="O16" s="30" t="inlineStr">
        <is>
          <t>Field update to retained history</t>
        </is>
      </c>
      <c r="P16" s="30" t="inlineStr">
        <is>
          <t>Product documentation</t>
        </is>
      </c>
      <c r="Q16" s="30" t="inlineStr">
        <is>
          <t>Edition and object limits apply</t>
        </is>
      </c>
      <c r="R16" s="30" t="inlineStr">
        <is>
          <t>Field Audit Trail is a separate licensed capability with different limits.</t>
        </is>
      </c>
      <c r="S16" s="84" t="n">
        <v>3</v>
      </c>
      <c r="T16" s="30" t="inlineStr">
        <is>
          <t>Contextual example</t>
        </is>
      </c>
    </row>
    <row r="17">
      <c r="A17" s="27" t="inlineStr">
        <is>
          <t>S13</t>
        </is>
      </c>
      <c r="B17" s="27" t="inlineStr">
        <is>
          <t>Salesforce</t>
        </is>
      </c>
      <c r="C17" s="27" t="inlineStr">
        <is>
          <t>Debug Logs</t>
        </is>
      </c>
      <c r="D17" s="27" t="inlineStr">
        <is>
          <t>https://help.salesforce.com/s/articleView?id=code_debug_log.htm&amp;language=en_US&amp;type=5</t>
        </is>
      </c>
      <c r="E17" s="27" t="inlineStr">
        <is>
          <t>Debug log creation and analysis</t>
        </is>
      </c>
      <c r="F17" s="27" t="inlineStr">
        <is>
          <t>Current Help page; accessed 2026-07-23</t>
        </is>
      </c>
      <c r="G17" s="27" t="inlineStr">
        <is>
          <t>N/A</t>
        </is>
      </c>
      <c r="H17" s="27" t="inlineStr">
        <is>
          <t>N/A</t>
        </is>
      </c>
      <c r="I17" s="27" t="inlineStr">
        <is>
          <t>Salesforce administrators and developers</t>
        </is>
      </c>
      <c r="J17" s="27" t="inlineStr">
        <is>
          <t>Global product documentation</t>
        </is>
      </c>
      <c r="K17" s="27" t="inlineStr">
        <is>
          <t>All</t>
        </is>
      </c>
      <c r="L17" s="27" t="inlineStr">
        <is>
          <t>Debug logs can expose execution details for controlled tests, but only when logging is configured and retained.</t>
        </is>
      </c>
      <c r="M17" s="27" t="inlineStr">
        <is>
          <t>N/A</t>
        </is>
      </c>
      <c r="N17" s="27" t="inlineStr">
        <is>
          <t>N/A</t>
        </is>
      </c>
      <c r="O17" s="27" t="inlineStr">
        <is>
          <t>Transaction execution to log record</t>
        </is>
      </c>
      <c r="P17" s="27" t="inlineStr">
        <is>
          <t>Product documentation</t>
        </is>
      </c>
      <c r="Q17" s="27" t="inlineStr">
        <is>
          <t>Trace flags, log levels and retention apply</t>
        </is>
      </c>
      <c r="R17" s="27" t="inlineStr">
        <is>
          <t>Absence of a log is not evidence that no failure occurred.</t>
        </is>
      </c>
      <c r="S17" s="72" t="n">
        <v>3</v>
      </c>
      <c r="T17" s="27" t="inlineStr">
        <is>
          <t>Contextual example</t>
        </is>
      </c>
    </row>
    <row r="18">
      <c r="A18" s="30" t="inlineStr">
        <is>
          <t>S14</t>
        </is>
      </c>
      <c r="B18" s="30" t="inlineStr">
        <is>
          <t>Salesforce</t>
        </is>
      </c>
      <c r="C18" s="30" t="inlineStr">
        <is>
          <t>Assignment rules do not send notification emails for Leads or Cases created via API</t>
        </is>
      </c>
      <c r="D18" s="30" t="inlineStr">
        <is>
          <t>https://help.salesforce.com/s/articleView?id=000384839&amp;language=en_US&amp;type=1</t>
        </is>
      </c>
      <c r="E18" s="30" t="inlineStr">
        <is>
          <t>Assignment notification behavior for API-created records</t>
        </is>
      </c>
      <c r="F18" s="30" t="inlineStr">
        <is>
          <t>2026-05-01</t>
        </is>
      </c>
      <c r="G18" s="30" t="inlineStr">
        <is>
          <t>N/A</t>
        </is>
      </c>
      <c r="H18" s="30" t="inlineStr">
        <is>
          <t>N/A</t>
        </is>
      </c>
      <c r="I18" s="30" t="inlineStr">
        <is>
          <t>Salesforce API-created leads or cases</t>
        </is>
      </c>
      <c r="J18" s="30" t="inlineStr">
        <is>
          <t>Global product documentation</t>
        </is>
      </c>
      <c r="K18" s="30" t="inlineStr">
        <is>
          <t>All</t>
        </is>
      </c>
      <c r="L18" s="30" t="inlineStr">
        <is>
          <t>An owner assignment can succeed while the expected notification does not occur, depending on transaction channel and notification settings.</t>
        </is>
      </c>
      <c r="M18" s="30" t="inlineStr">
        <is>
          <t>N/A</t>
        </is>
      </c>
      <c r="N18" s="30" t="inlineStr">
        <is>
          <t>N/A</t>
        </is>
      </c>
      <c r="O18" s="30" t="inlineStr">
        <is>
          <t>Owner assignment to notification dispatch</t>
        </is>
      </c>
      <c r="P18" s="30" t="inlineStr">
        <is>
          <t>Product troubleshooting documentation</t>
        </is>
      </c>
      <c r="Q18" s="30" t="inlineStr">
        <is>
          <t>API and assignment configuration dependent</t>
        </is>
      </c>
      <c r="R18" s="30" t="inlineStr">
        <is>
          <t>Email deliverability adds a separate downstream control.</t>
        </is>
      </c>
      <c r="S18" s="84" t="n">
        <v>3</v>
      </c>
      <c r="T18" s="30" t="inlineStr">
        <is>
          <t>Contextual example</t>
        </is>
      </c>
    </row>
    <row r="19">
      <c r="A19" s="27" t="inlineStr">
        <is>
          <t>S15</t>
        </is>
      </c>
      <c r="B19" s="27" t="inlineStr">
        <is>
          <t>HubSpot</t>
        </is>
      </c>
      <c r="C19" s="27" t="inlineStr">
        <is>
          <t>View form submissions</t>
        </is>
      </c>
      <c r="D19" s="27" t="inlineStr">
        <is>
          <t>https://knowledge.hubspot.com/forms/view-form-submissions</t>
        </is>
      </c>
      <c r="E19" s="27" t="inlineStr">
        <is>
          <t>Submission details and CRM-record linkage</t>
        </is>
      </c>
      <c r="F19" s="27" t="inlineStr">
        <is>
          <t>Current Knowledge Base page; accessed 2026-07-23</t>
        </is>
      </c>
      <c r="G19" s="27" t="inlineStr">
        <is>
          <t>N/A</t>
        </is>
      </c>
      <c r="H19" s="27" t="inlineStr">
        <is>
          <t>N/A</t>
        </is>
      </c>
      <c r="I19" s="27" t="inlineStr">
        <is>
          <t>HubSpot form submissions</t>
        </is>
      </c>
      <c r="J19" s="27" t="inlineStr">
        <is>
          <t>Global product documentation</t>
        </is>
      </c>
      <c r="K19" s="27" t="inlineStr">
        <is>
          <t>All HubSpot plans subject to feature availability</t>
        </is>
      </c>
      <c r="L19" s="27" t="inlineStr">
        <is>
          <t>HubSpot preserves submission-level details that can be compared with the resulting CRM record.</t>
        </is>
      </c>
      <c r="M19" s="27" t="inlineStr">
        <is>
          <t>N/A</t>
        </is>
      </c>
      <c r="N19" s="27" t="inlineStr">
        <is>
          <t>N/A</t>
        </is>
      </c>
      <c r="O19" s="27" t="inlineStr">
        <is>
          <t>Form submission to submission record</t>
        </is>
      </c>
      <c r="P19" s="27" t="inlineStr">
        <is>
          <t>Product documentation</t>
        </is>
      </c>
      <c r="Q19" s="27" t="inlineStr">
        <is>
          <t>HubSpot form types and permissions apply</t>
        </is>
      </c>
      <c r="R19" s="27" t="inlineStr">
        <is>
          <t>Submission evidence alone does not prove later routing.</t>
        </is>
      </c>
      <c r="S19" s="72" t="n">
        <v>3</v>
      </c>
      <c r="T19" s="27" t="inlineStr">
        <is>
          <t>Contextual example</t>
        </is>
      </c>
    </row>
    <row r="20">
      <c r="A20" s="30" t="inlineStr">
        <is>
          <t>S16</t>
        </is>
      </c>
      <c r="B20" s="30" t="inlineStr">
        <is>
          <t>HubSpot</t>
        </is>
      </c>
      <c r="C20" s="30" t="inlineStr">
        <is>
          <t>Use non-HubSpot forms</t>
        </is>
      </c>
      <c r="D20" s="30" t="inlineStr">
        <is>
          <t>https://knowledge.hubspot.com/forms/use-non-hubspot-forms</t>
        </is>
      </c>
      <c r="E20" s="30" t="inlineStr">
        <is>
          <t>Before you get started; mapping behavior</t>
        </is>
      </c>
      <c r="F20" s="30" t="inlineStr">
        <is>
          <t>2026-04-15</t>
        </is>
      </c>
      <c r="G20" s="30" t="inlineStr">
        <is>
          <t>N/A</t>
        </is>
      </c>
      <c r="H20" s="30" t="inlineStr">
        <is>
          <t>N/A</t>
        </is>
      </c>
      <c r="I20" s="30" t="inlineStr">
        <is>
          <t>External HTML forms collected by HubSpot tracking code</t>
        </is>
      </c>
      <c r="J20" s="30" t="inlineStr">
        <is>
          <t>Global product documentation</t>
        </is>
      </c>
      <c r="K20" s="30" t="inlineStr">
        <is>
          <t>All</t>
        </is>
      </c>
      <c r="L20" s="30" t="inlineStr">
        <is>
          <t>Non-HubSpot collection can reject submissions above the form-count limit, record partial submit clicks, fail when tracking code or JavaScript is blocked, and retain submission data even when a field is not stored on the contact record.</t>
        </is>
      </c>
      <c r="M20" s="30" t="inlineStr">
        <is>
          <t>Rejected or partial submissions where applicable</t>
        </is>
      </c>
      <c r="N20" s="30" t="inlineStr">
        <is>
          <t>Non-HubSpot form submit events</t>
        </is>
      </c>
      <c r="O20" s="30" t="inlineStr">
        <is>
          <t>Browser submit click to HubSpot submission/contact update</t>
        </is>
      </c>
      <c r="P20" s="30" t="inlineStr">
        <is>
          <t>Product documentation</t>
        </is>
      </c>
      <c r="Q20" s="30" t="inlineStr">
        <is>
          <t>Static HTML form and tracking-code requirements</t>
        </is>
      </c>
      <c r="R20" s="30" t="inlineStr">
        <is>
          <t>Behavior differs from native HubSpot forms and direct Form API integrations.</t>
        </is>
      </c>
      <c r="S20" s="84" t="n">
        <v>4</v>
      </c>
      <c r="T20" s="30" t="inlineStr">
        <is>
          <t>Direct statistic</t>
        </is>
      </c>
    </row>
    <row r="21">
      <c r="A21" s="27" t="inlineStr">
        <is>
          <t>S17</t>
        </is>
      </c>
      <c r="B21" s="27" t="inlineStr">
        <is>
          <t>HubSpot</t>
        </is>
      </c>
      <c r="C21" s="27" t="inlineStr">
        <is>
          <t>Add data privacy and consent information to your HubSpot form</t>
        </is>
      </c>
      <c r="D21" s="27" t="inlineStr">
        <is>
          <t>https://knowledge.hubspot.com/forms/add-notice-and-consent-information-to-your-hubspot-form</t>
        </is>
      </c>
      <c r="E21" s="27" t="inlineStr">
        <is>
          <t>Before you get started; existing-form update behavior</t>
        </is>
      </c>
      <c r="F21" s="27" t="inlineStr">
        <is>
          <t>2025-12-17</t>
        </is>
      </c>
      <c r="G21" s="27" t="inlineStr">
        <is>
          <t>N/A</t>
        </is>
      </c>
      <c r="H21" s="27" t="inlineStr">
        <is>
          <t>N/A</t>
        </is>
      </c>
      <c r="I21" s="27" t="inlineStr">
        <is>
          <t>HubSpot forms using privacy and consent fields</t>
        </is>
      </c>
      <c r="J21" s="27" t="inlineStr">
        <is>
          <t>Global product documentation; legal relevance jurisdiction-specific</t>
        </is>
      </c>
      <c r="K21" s="27" t="inlineStr">
        <is>
          <t>All</t>
        </is>
      </c>
      <c r="L21" s="27" t="inlineStr">
        <is>
          <t>A form submission can set legal-basis and communication-consent records; changing default consent text does not automatically update existing forms.</t>
        </is>
      </c>
      <c r="M21" s="27" t="inlineStr">
        <is>
          <t>N/A</t>
        </is>
      </c>
      <c r="N21" s="27" t="inlineStr">
        <is>
          <t>N/A</t>
        </is>
      </c>
      <c r="O21" s="27" t="inlineStr">
        <is>
          <t>Form interaction to consent properties</t>
        </is>
      </c>
      <c r="P21" s="27" t="inlineStr">
        <is>
          <t>Product documentation</t>
        </is>
      </c>
      <c r="Q21" s="27" t="inlineStr">
        <is>
          <t>Privacy settings and selected options apply</t>
        </is>
      </c>
      <c r="R21" s="27" t="inlineStr">
        <is>
          <t>HubSpot explicitly directs users to legal counsel for situation-specific advice.</t>
        </is>
      </c>
      <c r="S21" s="72" t="n">
        <v>3</v>
      </c>
      <c r="T21" s="27" t="inlineStr">
        <is>
          <t>Contextual example</t>
        </is>
      </c>
    </row>
    <row r="22">
      <c r="A22" s="30" t="inlineStr">
        <is>
          <t>S18</t>
        </is>
      </c>
      <c r="B22" s="30" t="inlineStr">
        <is>
          <t>HubSpot</t>
        </is>
      </c>
      <c r="C22" s="30" t="inlineStr">
        <is>
          <t>Enrich your contact and company data</t>
        </is>
      </c>
      <c r="D22" s="30" t="inlineStr">
        <is>
          <t>https://knowledge.hubspot.com/records/enrich-your-contact-and-company-data</t>
        </is>
      </c>
      <c r="E22" s="30" t="inlineStr">
        <is>
          <t>Eligibility requirements and fill behavior</t>
        </is>
      </c>
      <c r="F22" s="30" t="inlineStr">
        <is>
          <t>2026-04-30</t>
        </is>
      </c>
      <c r="G22" s="30" t="inlineStr">
        <is>
          <t>N/A</t>
        </is>
      </c>
      <c r="H22" s="30" t="inlineStr">
        <is>
          <t>N/A</t>
        </is>
      </c>
      <c r="I22" s="30" t="inlineStr">
        <is>
          <t>HubSpot contacts and companies selected for enrichment</t>
        </is>
      </c>
      <c r="J22" s="30" t="inlineStr">
        <is>
          <t>Global product documentation</t>
        </is>
      </c>
      <c r="K22" s="30" t="inlineStr">
        <is>
          <t>Feature availability varies by subscription</t>
        </is>
      </c>
      <c r="L22" s="30" t="inlineStr">
        <is>
          <t>Contact enrichment requires a business email, company enrichment requires a domain, and records are not enriched when no eligible data is available.</t>
        </is>
      </c>
      <c r="M22" s="30" t="inlineStr">
        <is>
          <t>Eligible enriched records</t>
        </is>
      </c>
      <c r="N22" s="30" t="inlineStr">
        <is>
          <t>Records submitted for enrichment</t>
        </is>
      </c>
      <c r="O22" s="30" t="inlineStr">
        <is>
          <t>Record selection to enrichment outcome</t>
        </is>
      </c>
      <c r="P22" s="30" t="inlineStr">
        <is>
          <t>Product documentation</t>
        </is>
      </c>
      <c r="Q22" s="30" t="inlineStr">
        <is>
          <t>Subscription, permissions and enrichment availability apply</t>
        </is>
      </c>
      <c r="R22" s="30" t="inlineStr">
        <is>
          <t>Availability is not a correctness guarantee; enriched values still require routing-safe fallbacks.</t>
        </is>
      </c>
      <c r="S22" s="84" t="n">
        <v>4</v>
      </c>
      <c r="T22" s="30" t="inlineStr">
        <is>
          <t>Comparison input</t>
        </is>
      </c>
    </row>
    <row r="23">
      <c r="A23" s="27" t="inlineStr">
        <is>
          <t>S19</t>
        </is>
      </c>
      <c r="B23" s="27" t="inlineStr">
        <is>
          <t>HubSpot</t>
        </is>
      </c>
      <c r="C23" s="27" t="inlineStr">
        <is>
          <t>Assign ownership of records</t>
        </is>
      </c>
      <c r="D23" s="27" t="inlineStr">
        <is>
          <t>https://knowledge.hubspot.com/records/how-to-set-a-record-owner</t>
        </is>
      </c>
      <c r="E23" s="27" t="inlineStr">
        <is>
          <t>Rotate records between multiple owners</t>
        </is>
      </c>
      <c r="F23" s="27" t="inlineStr">
        <is>
          <t>2026-05-01</t>
        </is>
      </c>
      <c r="G23" s="27" t="inlineStr">
        <is>
          <t>N/A</t>
        </is>
      </c>
      <c r="H23" s="27" t="inlineStr">
        <is>
          <t>N/A</t>
        </is>
      </c>
      <c r="I23" s="27" t="inlineStr">
        <is>
          <t>HubSpot records assigned or rotated by workflows</t>
        </is>
      </c>
      <c r="J23" s="27" t="inlineStr">
        <is>
          <t>Global product documentation</t>
        </is>
      </c>
      <c r="K23" s="27" t="inlineStr">
        <is>
          <t>Subscription-dependent</t>
        </is>
      </c>
      <c r="L23" s="27" t="inlineStr">
        <is>
          <t>Rotation counts are action-specific; the first assignment among equal counts is random, and changing owners can reset the established rotation.</t>
        </is>
      </c>
      <c r="M23" s="27" t="inlineStr">
        <is>
          <t>Assignment counts per rotate action</t>
        </is>
      </c>
      <c r="N23" s="27" t="inlineStr">
        <is>
          <t>Records passing through that rotate action</t>
        </is>
      </c>
      <c r="O23" s="27" t="inlineStr">
        <is>
          <t>Workflow action entry to owner assignment</t>
        </is>
      </c>
      <c r="P23" s="27" t="inlineStr">
        <is>
          <t>Product documentation</t>
        </is>
      </c>
      <c r="Q23" s="27" t="inlineStr">
        <is>
          <t>HubSpot rotate-record workflow action</t>
        </is>
      </c>
      <c r="R23" s="27" t="inlineStr">
        <is>
          <t>Fairness within an action is not the same as equal total portfolio ownership.</t>
        </is>
      </c>
      <c r="S23" s="72" t="n">
        <v>4</v>
      </c>
      <c r="T23" s="27" t="inlineStr">
        <is>
          <t>Comparison input</t>
        </is>
      </c>
    </row>
    <row r="24">
      <c r="A24" s="30" t="inlineStr">
        <is>
          <t>S20</t>
        </is>
      </c>
      <c r="B24" s="30" t="inlineStr">
        <is>
          <t>HubSpot</t>
        </is>
      </c>
      <c r="C24" s="30" t="inlineStr">
        <is>
          <t>Review your workflow's enrollment history</t>
        </is>
      </c>
      <c r="D24" s="30" t="inlineStr">
        <is>
          <t>https://knowledge.hubspot.com/workflows/workflow-enrollment-history</t>
        </is>
      </c>
      <c r="E24" s="30" t="inlineStr">
        <is>
          <t>History retention and daily successful-log limit</t>
        </is>
      </c>
      <c r="F24" s="30" t="inlineStr">
        <is>
          <t>Current page; accessed 2026-07-23</t>
        </is>
      </c>
      <c r="G24" s="30" t="inlineStr">
        <is>
          <t>N/A</t>
        </is>
      </c>
      <c r="H24" s="30" t="inlineStr">
        <is>
          <t>N/A</t>
        </is>
      </c>
      <c r="I24" s="30" t="inlineStr">
        <is>
          <t>HubSpot workflow executions</t>
        </is>
      </c>
      <c r="J24" s="30" t="inlineStr">
        <is>
          <t>Global product documentation</t>
        </is>
      </c>
      <c r="K24" s="30" t="inlineStr">
        <is>
          <t>Subscription-dependent</t>
        </is>
      </c>
      <c r="L24" s="30" t="inlineStr">
        <is>
          <t>Enrollment history is stored for six months; after 100,000 successful workflow execution logs in a day, further success and info logs are not stored that day, while error logs continue.</t>
        </is>
      </c>
      <c r="M24" s="30" t="inlineStr">
        <is>
          <t>Stored successful execution logs</t>
        </is>
      </c>
      <c r="N24" s="30" t="inlineStr">
        <is>
          <t>Successful workflow executions per day</t>
        </is>
      </c>
      <c r="O24" s="30" t="inlineStr">
        <is>
          <t>Workflow execution to log retention</t>
        </is>
      </c>
      <c r="P24" s="30" t="inlineStr">
        <is>
          <t>Product documentation</t>
        </is>
      </c>
      <c r="Q24" s="30" t="inlineStr">
        <is>
          <t>HubSpot workflow logging</t>
        </is>
      </c>
      <c r="R24" s="30" t="inlineStr">
        <is>
          <t>Retention and product behavior can change; missing success logs can reflect the limit rather than absence of execution.</t>
        </is>
      </c>
      <c r="S24" s="84" t="n">
        <v>4</v>
      </c>
      <c r="T24" s="30" t="inlineStr">
        <is>
          <t>Direct statistic</t>
        </is>
      </c>
    </row>
    <row r="25">
      <c r="A25" s="27" t="inlineStr">
        <is>
          <t>S21</t>
        </is>
      </c>
      <c r="B25" s="27" t="inlineStr">
        <is>
          <t>HubSpot</t>
        </is>
      </c>
      <c r="C25" s="27" t="inlineStr">
        <is>
          <t>View workflow revision history</t>
        </is>
      </c>
      <c r="D25" s="27" t="inlineStr">
        <is>
          <t>https://knowledge.hubspot.com/workflows/view-workflow-revision-history</t>
        </is>
      </c>
      <c r="E25" s="27" t="inlineStr">
        <is>
          <t>Revision list and restore behavior</t>
        </is>
      </c>
      <c r="F25" s="27" t="inlineStr">
        <is>
          <t>Current Knowledge Base page; accessed 2026-07-23</t>
        </is>
      </c>
      <c r="G25" s="27" t="inlineStr">
        <is>
          <t>N/A</t>
        </is>
      </c>
      <c r="H25" s="27" t="inlineStr">
        <is>
          <t>N/A</t>
        </is>
      </c>
      <c r="I25" s="27" t="inlineStr">
        <is>
          <t>HubSpot workflows</t>
        </is>
      </c>
      <c r="J25" s="27" t="inlineStr">
        <is>
          <t>Global product documentation</t>
        </is>
      </c>
      <c r="K25" s="27" t="inlineStr">
        <is>
          <t>Subscription-dependent</t>
        </is>
      </c>
      <c r="L25" s="27" t="inlineStr">
        <is>
          <t>Workflow revision history can identify which version was active around an incident and supports version-aware testing.</t>
        </is>
      </c>
      <c r="M25" s="27" t="inlineStr">
        <is>
          <t>N/A</t>
        </is>
      </c>
      <c r="N25" s="27" t="inlineStr">
        <is>
          <t>N/A</t>
        </is>
      </c>
      <c r="O25" s="27" t="inlineStr">
        <is>
          <t>Workflow change to revision record</t>
        </is>
      </c>
      <c r="P25" s="27" t="inlineStr">
        <is>
          <t>Product documentation</t>
        </is>
      </c>
      <c r="Q25" s="27" t="inlineStr">
        <is>
          <t>Feature availability and retention apply</t>
        </is>
      </c>
      <c r="R25" s="27" t="inlineStr">
        <is>
          <t>A revision record does not prove which branch a specific record followed without execution evidence.</t>
        </is>
      </c>
      <c r="S25" s="72" t="n">
        <v>3</v>
      </c>
      <c r="T25" s="27" t="inlineStr">
        <is>
          <t>Contextual example</t>
        </is>
      </c>
    </row>
    <row r="26">
      <c r="A26" s="30" t="inlineStr">
        <is>
          <t>S22</t>
        </is>
      </c>
      <c r="B26" s="30" t="inlineStr">
        <is>
          <t>HubSpot</t>
        </is>
      </c>
      <c r="C26" s="30" t="inlineStr">
        <is>
          <t>Export property history</t>
        </is>
      </c>
      <c r="D26" s="30" t="inlineStr">
        <is>
          <t>https://knowledge.hubspot.com/properties/export-property-history</t>
        </is>
      </c>
      <c r="E26" s="30" t="inlineStr">
        <is>
          <t>Export content, revision limits and UTC timestamps</t>
        </is>
      </c>
      <c r="F26" s="30" t="inlineStr">
        <is>
          <t>Current page; accessed 2026-07-23</t>
        </is>
      </c>
      <c r="G26" s="30" t="inlineStr">
        <is>
          <t>N/A</t>
        </is>
      </c>
      <c r="H26" s="30" t="inlineStr">
        <is>
          <t>N/A</t>
        </is>
      </c>
      <c r="I26" s="30" t="inlineStr">
        <is>
          <t>HubSpot CRM object properties</t>
        </is>
      </c>
      <c r="J26" s="30" t="inlineStr">
        <is>
          <t>Global product documentation</t>
        </is>
      </c>
      <c r="K26" s="30" t="inlineStr">
        <is>
          <t>All plans subject to permissions</t>
        </is>
      </c>
      <c r="L26" s="30" t="inlineStr">
        <is>
          <t>Property-history exports can include old and current values, update time and source; contact properties retain up to 45 revisions and several other object types up to 20; timestamps are UTC.</t>
        </is>
      </c>
      <c r="M26" s="30" t="inlineStr">
        <is>
          <t>Retained revisions</t>
        </is>
      </c>
      <c r="N26" s="30" t="inlineStr">
        <is>
          <t>Property updates</t>
        </is>
      </c>
      <c r="O26" s="30" t="inlineStr">
        <is>
          <t>Property update to history export</t>
        </is>
      </c>
      <c r="P26" s="30" t="inlineStr">
        <is>
          <t>Product documentation</t>
        </is>
      </c>
      <c r="Q26" s="30" t="inlineStr">
        <is>
          <t>Only records with a past or current value are included</t>
        </is>
      </c>
      <c r="R26" s="30" t="inlineStr">
        <is>
          <t>High-churn properties can exceed revision retention and hide older ownership changes.</t>
        </is>
      </c>
      <c r="S26" s="84" t="n">
        <v>4</v>
      </c>
      <c r="T26" s="30" t="inlineStr">
        <is>
          <t>Direct statistic</t>
        </is>
      </c>
    </row>
    <row r="27">
      <c r="A27" s="27" t="inlineStr">
        <is>
          <t>S23</t>
        </is>
      </c>
      <c r="B27" s="27" t="inlineStr">
        <is>
          <t>HubSpot</t>
        </is>
      </c>
      <c r="C27" s="27" t="inlineStr">
        <is>
          <t>Understand record property change sources</t>
        </is>
      </c>
      <c r="D27" s="27" t="inlineStr">
        <is>
          <t>https://knowledge.hubspot.com/properties/understand-source-information-in-property-history</t>
        </is>
      </c>
      <c r="E27" s="27" t="inlineStr">
        <is>
          <t>Source information definitions</t>
        </is>
      </c>
      <c r="F27" s="27" t="inlineStr">
        <is>
          <t>Current Knowledge Base page; accessed 2026-07-23</t>
        </is>
      </c>
      <c r="G27" s="27" t="inlineStr">
        <is>
          <t>N/A</t>
        </is>
      </c>
      <c r="H27" s="27" t="inlineStr">
        <is>
          <t>N/A</t>
        </is>
      </c>
      <c r="I27" s="27" t="inlineStr">
        <is>
          <t>HubSpot CRM property changes</t>
        </is>
      </c>
      <c r="J27" s="27" t="inlineStr">
        <is>
          <t>Global product documentation</t>
        </is>
      </c>
      <c r="K27" s="27" t="inlineStr">
        <is>
          <t>All</t>
        </is>
      </c>
      <c r="L27" s="27" t="inlineStr">
        <is>
          <t>Property source information can identify the user or tool responsible for a value change, supporting remediation ownership.</t>
        </is>
      </c>
      <c r="M27" s="27" t="inlineStr">
        <is>
          <t>N/A</t>
        </is>
      </c>
      <c r="N27" s="27" t="inlineStr">
        <is>
          <t>N/A</t>
        </is>
      </c>
      <c r="O27" s="27" t="inlineStr">
        <is>
          <t>Property update to source label</t>
        </is>
      </c>
      <c r="P27" s="27" t="inlineStr">
        <is>
          <t>Product documentation</t>
        </is>
      </c>
      <c r="Q27" s="27" t="inlineStr">
        <is>
          <t>Source labels vary by update mechanism</t>
        </is>
      </c>
      <c r="R27" s="27" t="inlineStr">
        <is>
          <t>A generic tool label may not identify the exact internal branch or external request.</t>
        </is>
      </c>
      <c r="S27" s="72" t="n">
        <v>3</v>
      </c>
      <c r="T27" s="27" t="inlineStr">
        <is>
          <t>Contextual example</t>
        </is>
      </c>
    </row>
    <row r="28">
      <c r="A28" s="30" t="inlineStr">
        <is>
          <t>S24</t>
        </is>
      </c>
      <c r="B28" s="30" t="inlineStr">
        <is>
          <t>HubSpot</t>
        </is>
      </c>
      <c r="C28" s="30" t="inlineStr">
        <is>
          <t>Deduplicate records in HubSpot</t>
        </is>
      </c>
      <c r="D28" s="30" t="inlineStr">
        <is>
          <t>https://knowledge.hubspot.com/records/deduplication-of-records</t>
        </is>
      </c>
      <c r="E28" s="30" t="inlineStr">
        <is>
          <t>Automatic deduplication identifiers</t>
        </is>
      </c>
      <c r="F28" s="30" t="inlineStr">
        <is>
          <t>Current Knowledge Base page; accessed 2026-07-23</t>
        </is>
      </c>
      <c r="G28" s="30" t="inlineStr">
        <is>
          <t>N/A</t>
        </is>
      </c>
      <c r="H28" s="30" t="inlineStr">
        <is>
          <t>N/A</t>
        </is>
      </c>
      <c r="I28" s="30" t="inlineStr">
        <is>
          <t>HubSpot contacts and companies</t>
        </is>
      </c>
      <c r="J28" s="30" t="inlineStr">
        <is>
          <t>Global product documentation</t>
        </is>
      </c>
      <c r="K28" s="30" t="inlineStr">
        <is>
          <t>All</t>
        </is>
      </c>
      <c r="L28" s="30" t="inlineStr">
        <is>
          <t>HubSpot automatically uses email for contact deduplication and company domain for company deduplication in supported creation paths.</t>
        </is>
      </c>
      <c r="M28" s="30" t="inlineStr">
        <is>
          <t>N/A</t>
        </is>
      </c>
      <c r="N28" s="30" t="inlineStr">
        <is>
          <t>N/A</t>
        </is>
      </c>
      <c r="O28" s="30" t="inlineStr">
        <is>
          <t>Record creation/update to identity match</t>
        </is>
      </c>
      <c r="P28" s="30" t="inlineStr">
        <is>
          <t>Product documentation</t>
        </is>
      </c>
      <c r="Q28" s="30" t="inlineStr">
        <is>
          <t>Creation method and object type matter</t>
        </is>
      </c>
      <c r="R28" s="30" t="inlineStr">
        <is>
          <t>Not every integration path and custom object follows the same identifier logic.</t>
        </is>
      </c>
      <c r="S28" s="84" t="n">
        <v>3</v>
      </c>
      <c r="T28" s="30" t="inlineStr">
        <is>
          <t>Comparison input</t>
        </is>
      </c>
    </row>
    <row r="29">
      <c r="A29" s="27" t="inlineStr">
        <is>
          <t>S25</t>
        </is>
      </c>
      <c r="B29" s="27" t="inlineStr">
        <is>
          <t>HubSpot</t>
        </is>
      </c>
      <c r="C29" s="27" t="inlineStr">
        <is>
          <t>Add additional domains to a company</t>
        </is>
      </c>
      <c r="D29" s="27" t="inlineStr">
        <is>
          <t>https://knowledge.hubspot.com/records/add-additional-domains-to-a-company</t>
        </is>
      </c>
      <c r="E29" s="27" t="inlineStr">
        <is>
          <t>Primary domain, associations and history limitations</t>
        </is>
      </c>
      <c r="F29" s="27" t="inlineStr">
        <is>
          <t>Current Knowledge Base page; accessed 2026-07-23</t>
        </is>
      </c>
      <c r="G29" s="27" t="inlineStr">
        <is>
          <t>N/A</t>
        </is>
      </c>
      <c r="H29" s="27" t="inlineStr">
        <is>
          <t>N/A</t>
        </is>
      </c>
      <c r="I29" s="27" t="inlineStr">
        <is>
          <t>HubSpot company records with multiple domains</t>
        </is>
      </c>
      <c r="J29" s="27" t="inlineStr">
        <is>
          <t>Global product documentation</t>
        </is>
      </c>
      <c r="K29" s="27" t="inlineStr">
        <is>
          <t>All</t>
        </is>
      </c>
      <c r="L29" s="27" t="inlineStr">
        <is>
          <t>Additional domains affect future matching and association but do not merge existing companies automatically; additional domain changes are not represented like normal property history.</t>
        </is>
      </c>
      <c r="M29" s="27" t="inlineStr">
        <is>
          <t>N/A</t>
        </is>
      </c>
      <c r="N29" s="27" t="inlineStr">
        <is>
          <t>N/A</t>
        </is>
      </c>
      <c r="O29" s="27" t="inlineStr">
        <is>
          <t>Domain configuration to contact-company association</t>
        </is>
      </c>
      <c r="P29" s="27" t="inlineStr">
        <is>
          <t>Product documentation</t>
        </is>
      </c>
      <c r="Q29" s="27" t="inlineStr">
        <is>
          <t>Primary and additional domains have different behavior</t>
        </is>
      </c>
      <c r="R29" s="27" t="inlineStr">
        <is>
          <t>Account matching needs explicit tests for subsidiaries, aliases and multiple candidate companies.</t>
        </is>
      </c>
      <c r="S29" s="72" t="n">
        <v>3</v>
      </c>
      <c r="T29" s="27" t="inlineStr">
        <is>
          <t>Comparison input</t>
        </is>
      </c>
    </row>
    <row r="30">
      <c r="A30" s="30" t="inlineStr">
        <is>
          <t>S26</t>
        </is>
      </c>
      <c r="B30" s="30" t="inlineStr">
        <is>
          <t>HubSpot</t>
        </is>
      </c>
      <c r="C30" s="30" t="inlineStr">
        <is>
          <t>Manage your Salesforce integration settings</t>
        </is>
      </c>
      <c r="D30" s="30" t="inlineStr">
        <is>
          <t>https://knowledge.hubspot.com/salesforce/manage-your-salesforce-integration-settings</t>
        </is>
      </c>
      <c r="E30" s="30" t="inlineStr">
        <is>
          <t>Sync Health, API allocation and sync errors</t>
        </is>
      </c>
      <c r="F30" s="30" t="inlineStr">
        <is>
          <t>Current page; accessed 2026-07-23</t>
        </is>
      </c>
      <c r="G30" s="30" t="inlineStr">
        <is>
          <t>N/A</t>
        </is>
      </c>
      <c r="H30" s="30" t="inlineStr">
        <is>
          <t>N/A</t>
        </is>
      </c>
      <c r="I30" s="30" t="inlineStr">
        <is>
          <t>HubSpot-Salesforce integrations</t>
        </is>
      </c>
      <c r="J30" s="30" t="inlineStr">
        <is>
          <t>Global product documentation</t>
        </is>
      </c>
      <c r="K30" s="30" t="inlineStr">
        <is>
          <t>Integration subscription and Salesforce limits apply</t>
        </is>
      </c>
      <c r="L30" s="30" t="inlineStr">
        <is>
          <t>Sync Health exposes API allocation and error categories with counts of impacted records; sync errors can prevent data from moving between systems.</t>
        </is>
      </c>
      <c r="M30" s="30" t="inlineStr">
        <is>
          <t>Impacted records per error type</t>
        </is>
      </c>
      <c r="N30" s="30" t="inlineStr">
        <is>
          <t>Records attempted for sync, if available in account</t>
        </is>
      </c>
      <c r="O30" s="30" t="inlineStr">
        <is>
          <t>Source-system change to integration sync outcome</t>
        </is>
      </c>
      <c r="P30" s="30" t="inlineStr">
        <is>
          <t>Product documentation</t>
        </is>
      </c>
      <c r="Q30" s="30" t="inlineStr">
        <is>
          <t>HubSpot-Salesforce connector settings</t>
        </is>
      </c>
      <c r="R30" s="30" t="inlineStr">
        <is>
          <t>Dashboard counts require a preserved export or screenshot for incident evidence.</t>
        </is>
      </c>
      <c r="S30" s="84" t="n">
        <v>3</v>
      </c>
      <c r="T30" s="30" t="inlineStr">
        <is>
          <t>Contextual example</t>
        </is>
      </c>
    </row>
    <row r="31">
      <c r="A31" s="27" t="inlineStr">
        <is>
          <t>S27</t>
        </is>
      </c>
      <c r="B31" s="27" t="inlineStr">
        <is>
          <t>HubSpot</t>
        </is>
      </c>
      <c r="C31" s="27" t="inlineStr">
        <is>
          <t>Troubleshoot Salesforce sync errors</t>
        </is>
      </c>
      <c r="D31" s="27" t="inlineStr">
        <is>
          <t>https://knowledge.hubspot.com/salesforce/troubleshoot-salesforce-sync-errors</t>
        </is>
      </c>
      <c r="E31" s="27" t="inlineStr">
        <is>
          <t>Errors preventing sync and duplicate-rule examples</t>
        </is>
      </c>
      <c r="F31" s="27" t="inlineStr">
        <is>
          <t>Current Knowledge Base page; accessed 2026-07-23</t>
        </is>
      </c>
      <c r="G31" s="27" t="inlineStr">
        <is>
          <t>N/A</t>
        </is>
      </c>
      <c r="H31" s="27" t="inlineStr">
        <is>
          <t>N/A</t>
        </is>
      </c>
      <c r="I31" s="27" t="inlineStr">
        <is>
          <t>HubSpot-Salesforce integrations</t>
        </is>
      </c>
      <c r="J31" s="27" t="inlineStr">
        <is>
          <t>Global product documentation</t>
        </is>
      </c>
      <c r="K31" s="27" t="inlineStr">
        <is>
          <t>All connector users</t>
        </is>
      </c>
      <c r="L31" s="27" t="inlineStr">
        <is>
          <t>Permission, validation and duplicate-rule errors can stop individual records from synchronising even while the connector remains installed.</t>
        </is>
      </c>
      <c r="M31" s="27" t="inlineStr">
        <is>
          <t>Records in an error state</t>
        </is>
      </c>
      <c r="N31" s="27" t="inlineStr">
        <is>
          <t>Records attempted for sync</t>
        </is>
      </c>
      <c r="O31" s="27" t="inlineStr">
        <is>
          <t>Sync attempt to error resolution</t>
        </is>
      </c>
      <c r="P31" s="27" t="inlineStr">
        <is>
          <t>Troubleshooting documentation</t>
        </is>
      </c>
      <c r="Q31" s="27" t="inlineStr">
        <is>
          <t>Error-specific</t>
        </is>
      </c>
      <c r="R31" s="27" t="inlineStr">
        <is>
          <t>Connector health must be checked at record level, not inferred from installation status.</t>
        </is>
      </c>
      <c r="S31" s="72" t="n">
        <v>3</v>
      </c>
      <c r="T31" s="27" t="inlineStr">
        <is>
          <t>Contextual example</t>
        </is>
      </c>
    </row>
    <row r="32">
      <c r="A32" s="30" t="inlineStr">
        <is>
          <t>S28</t>
        </is>
      </c>
      <c r="B32" s="30" t="inlineStr">
        <is>
          <t>HubSpot</t>
        </is>
      </c>
      <c r="C32" s="30" t="inlineStr">
        <is>
          <t>Install and use the HubSpot-Salesforce integration</t>
        </is>
      </c>
      <c r="D32" s="30" t="inlineStr">
        <is>
          <t>https://knowledge.hubspot.com/salesforce/install-the-hubspot-salesforce-integration</t>
        </is>
      </c>
      <c r="E32" s="30" t="inlineStr">
        <is>
          <t>Initial sync and resync behavior</t>
        </is>
      </c>
      <c r="F32" s="30" t="inlineStr">
        <is>
          <t>Current Knowledge Base page; accessed 2026-07-23</t>
        </is>
      </c>
      <c r="G32" s="30" t="inlineStr">
        <is>
          <t>N/A</t>
        </is>
      </c>
      <c r="H32" s="30" t="inlineStr">
        <is>
          <t>N/A</t>
        </is>
      </c>
      <c r="I32" s="30" t="inlineStr">
        <is>
          <t>HubSpot-Salesforce integrations</t>
        </is>
      </c>
      <c r="J32" s="30" t="inlineStr">
        <is>
          <t>Global product documentation</t>
        </is>
      </c>
      <c r="K32" s="30" t="inlineStr">
        <is>
          <t>All connector users</t>
        </is>
      </c>
      <c r="L32" s="30" t="inlineStr">
        <is>
          <t>Existing records do not necessarily synchronise immediately after installation; imports, triggers and login restrictions can affect the initial and continuing sync.</t>
        </is>
      </c>
      <c r="M32" s="30" t="inlineStr">
        <is>
          <t>N/A</t>
        </is>
      </c>
      <c r="N32" s="30" t="inlineStr">
        <is>
          <t>N/A</t>
        </is>
      </c>
      <c r="O32" s="30" t="inlineStr">
        <is>
          <t>Integration installation to record sync</t>
        </is>
      </c>
      <c r="P32" s="30" t="inlineStr">
        <is>
          <t>Product documentation</t>
        </is>
      </c>
      <c r="Q32" s="30" t="inlineStr">
        <is>
          <t>Connector setup and Salesforce security configuration</t>
        </is>
      </c>
      <c r="R32" s="30" t="inlineStr">
        <is>
          <t>Exact setup sequence varies by account and release.</t>
        </is>
      </c>
      <c r="S32" s="84" t="n">
        <v>3</v>
      </c>
      <c r="T32" s="30" t="inlineStr">
        <is>
          <t>Contextual example</t>
        </is>
      </c>
    </row>
    <row r="33">
      <c r="A33" s="27" t="inlineStr">
        <is>
          <t>S29</t>
        </is>
      </c>
      <c r="B33" s="27" t="inlineStr">
        <is>
          <t>Zapier</t>
        </is>
      </c>
      <c r="C33" s="27" t="inlineStr">
        <is>
          <t>View and manage your Zap history</t>
        </is>
      </c>
      <c r="D33" s="27" t="inlineStr">
        <is>
          <t>https://help.zapier.com/hc/en-us/articles/8496291148685-View-and-manage-your-Zap-history</t>
        </is>
      </c>
      <c r="E33" s="27" t="inlineStr">
        <is>
          <t>Run details, version and step data</t>
        </is>
      </c>
      <c r="F33" s="27" t="inlineStr">
        <is>
          <t>Current Help page; accessed 2026-07-23</t>
        </is>
      </c>
      <c r="G33" s="27" t="inlineStr">
        <is>
          <t>N/A</t>
        </is>
      </c>
      <c r="H33" s="27" t="inlineStr">
        <is>
          <t>N/A</t>
        </is>
      </c>
      <c r="I33" s="27" t="inlineStr">
        <is>
          <t>Zapier workflow runs</t>
        </is>
      </c>
      <c r="J33" s="27" t="inlineStr">
        <is>
          <t>Global product documentation</t>
        </is>
      </c>
      <c r="K33" s="27" t="inlineStr">
        <is>
          <t>Plan-dependent</t>
        </is>
      </c>
      <c r="L33" s="27" t="inlineStr">
        <is>
          <t>Zap history records run status, workflow version, timestamps and data received and sent by each step, making it usable as transaction evidence.</t>
        </is>
      </c>
      <c r="M33" s="27" t="inlineStr">
        <is>
          <t>N/A</t>
        </is>
      </c>
      <c r="N33" s="27" t="inlineStr">
        <is>
          <t>N/A</t>
        </is>
      </c>
      <c r="O33" s="27" t="inlineStr">
        <is>
          <t>Trigger receipt to each action outcome</t>
        </is>
      </c>
      <c r="P33" s="27" t="inlineStr">
        <is>
          <t>Product documentation</t>
        </is>
      </c>
      <c r="Q33" s="27" t="inlineStr">
        <is>
          <t>History access and plan retention apply</t>
        </is>
      </c>
      <c r="R33" s="27" t="inlineStr">
        <is>
          <t>Deleting a completed run removes the record but does not undo its action.</t>
        </is>
      </c>
      <c r="S33" s="72" t="n">
        <v>3</v>
      </c>
      <c r="T33" s="27" t="inlineStr">
        <is>
          <t>Contextual example</t>
        </is>
      </c>
    </row>
    <row r="34">
      <c r="A34" s="30" t="inlineStr">
        <is>
          <t>S30</t>
        </is>
      </c>
      <c r="B34" s="30" t="inlineStr">
        <is>
          <t>Zapier</t>
        </is>
      </c>
      <c r="C34" s="30" t="inlineStr">
        <is>
          <t>What is replay?</t>
        </is>
      </c>
      <c r="D34" s="30" t="inlineStr">
        <is>
          <t>https://help.zapier.com/hc/en-us/articles/19220226086797-What-is-replay</t>
        </is>
      </c>
      <c r="E34" s="30" t="inlineStr">
        <is>
          <t>Autoreplay attempts, exclusions and time limits</t>
        </is>
      </c>
      <c r="F34" s="30" t="inlineStr">
        <is>
          <t>Current Help page; accessed 2026-07-23</t>
        </is>
      </c>
      <c r="G34" s="30" t="inlineStr">
        <is>
          <t>N/A</t>
        </is>
      </c>
      <c r="H34" s="30" t="inlineStr">
        <is>
          <t>N/A</t>
        </is>
      </c>
      <c r="I34" s="30" t="inlineStr">
        <is>
          <t>Errored Zap runs</t>
        </is>
      </c>
      <c r="J34" s="30" t="inlineStr">
        <is>
          <t>Global product documentation</t>
        </is>
      </c>
      <c r="K34" s="30" t="inlineStr">
        <is>
          <t>Plan-dependent</t>
        </is>
      </c>
      <c r="L34" s="30" t="inlineStr">
        <is>
          <t>Autoreplay can retry an errored step up to five times; Filter and Paths steps are not replayed; runs must be replayed within 60 days and require available tasks.</t>
        </is>
      </c>
      <c r="M34" s="30" t="inlineStr">
        <is>
          <t>Replay attempts</t>
        </is>
      </c>
      <c r="N34" s="30" t="inlineStr">
        <is>
          <t>Eligible errored steps</t>
        </is>
      </c>
      <c r="O34" s="30" t="inlineStr">
        <is>
          <t>Error to replay outcome</t>
        </is>
      </c>
      <c r="P34" s="30" t="inlineStr">
        <is>
          <t>Product documentation</t>
        </is>
      </c>
      <c r="Q34" s="30" t="inlineStr">
        <is>
          <t>Status, plan, task balance and workflow-change restrictions apply</t>
        </is>
      </c>
      <c r="R34" s="30" t="inlineStr">
        <is>
          <t>Retries can increase latency and may repeat side effects unless downstream actions are idempotent.</t>
        </is>
      </c>
      <c r="S34" s="84" t="n">
        <v>4</v>
      </c>
      <c r="T34" s="30" t="inlineStr">
        <is>
          <t>Direct statistic</t>
        </is>
      </c>
    </row>
    <row r="35">
      <c r="A35" s="27" t="inlineStr">
        <is>
          <t>S31</t>
        </is>
      </c>
      <c r="B35" s="27" t="inlineStr">
        <is>
          <t>Zapier</t>
        </is>
      </c>
      <c r="C35" s="27" t="inlineStr">
        <is>
          <t>Understand held and stopped Zap runs</t>
        </is>
      </c>
      <c r="D35" s="27" t="inlineStr">
        <is>
          <t>https://help.zapier.com/hc/en-us/articles/8496037690637-Understand-held-and-stopped-Zap-runs</t>
        </is>
      </c>
      <c r="E35" s="27" t="inlineStr">
        <is>
          <t>On-hold causes including app connection and task limits</t>
        </is>
      </c>
      <c r="F35" s="27" t="inlineStr">
        <is>
          <t>Current Help page; accessed 2026-07-23</t>
        </is>
      </c>
      <c r="G35" s="27" t="inlineStr">
        <is>
          <t>N/A</t>
        </is>
      </c>
      <c r="H35" s="27" t="inlineStr">
        <is>
          <t>N/A</t>
        </is>
      </c>
      <c r="I35" s="27" t="inlineStr">
        <is>
          <t>Zapier workflow runs</t>
        </is>
      </c>
      <c r="J35" s="27" t="inlineStr">
        <is>
          <t>Global product documentation</t>
        </is>
      </c>
      <c r="K35" s="27" t="inlineStr">
        <is>
          <t>Plan-dependent</t>
        </is>
      </c>
      <c r="L35" s="27" t="inlineStr">
        <is>
          <t>A workflow can be on hold because of disconnected apps, account limits or platform policy, creating delayed rather than immediately failed transactions.</t>
        </is>
      </c>
      <c r="M35" s="27" t="inlineStr">
        <is>
          <t>Held runs</t>
        </is>
      </c>
      <c r="N35" s="27" t="inlineStr">
        <is>
          <t>Triggered runs</t>
        </is>
      </c>
      <c r="O35" s="27" t="inlineStr">
        <is>
          <t>Trigger to hold/release</t>
        </is>
      </c>
      <c r="P35" s="27" t="inlineStr">
        <is>
          <t>Product documentation</t>
        </is>
      </c>
      <c r="Q35" s="27" t="inlineStr">
        <is>
          <t>Status-specific</t>
        </is>
      </c>
      <c r="R35" s="27" t="inlineStr">
        <is>
          <t>A held state requires an audit cut-off rule to classify delay versus loss.</t>
        </is>
      </c>
      <c r="S35" s="72" t="n">
        <v>3</v>
      </c>
      <c r="T35" s="27" t="inlineStr">
        <is>
          <t>Contextual example</t>
        </is>
      </c>
    </row>
    <row r="36">
      <c r="A36" s="30" t="inlineStr">
        <is>
          <t>S32</t>
        </is>
      </c>
      <c r="B36" s="30" t="inlineStr">
        <is>
          <t>Workato</t>
        </is>
      </c>
      <c r="C36" s="30" t="inlineStr">
        <is>
          <t>Workato API - Jobs</t>
        </is>
      </c>
      <c r="D36" s="30" t="inlineStr">
        <is>
          <t>https://docs.workato.com/workato-api/jobs.html</t>
        </is>
      </c>
      <c r="E36" s="30" t="inlineStr">
        <is>
          <t>Repeat jobs limitations</t>
        </is>
      </c>
      <c r="F36" s="30" t="inlineStr">
        <is>
          <t>Current documentation; accessed 2026-07-23</t>
        </is>
      </c>
      <c r="G36" s="30" t="inlineStr">
        <is>
          <t>N/A</t>
        </is>
      </c>
      <c r="H36" s="30" t="inlineStr">
        <is>
          <t>N/A</t>
        </is>
      </c>
      <c r="I36" s="30" t="inlineStr">
        <is>
          <t>Workato recipe jobs</t>
        </is>
      </c>
      <c r="J36" s="30" t="inlineStr">
        <is>
          <t>Global developer documentation</t>
        </is>
      </c>
      <c r="K36" s="30" t="inlineStr">
        <is>
          <t>Plan and retention dependent</t>
        </is>
      </c>
      <c r="L36" s="30" t="inlineStr">
        <is>
          <t>Jobs can be repeated only within retention, in batches of up to 25, with a maximum of 100 repeats per master job.</t>
        </is>
      </c>
      <c r="M36" s="30" t="inlineStr">
        <is>
          <t>Repeated jobs</t>
        </is>
      </c>
      <c r="N36" s="30" t="inlineStr">
        <is>
          <t>Eligible retained master jobs</t>
        </is>
      </c>
      <c r="O36" s="30" t="inlineStr">
        <is>
          <t>Master job to repeat execution</t>
        </is>
      </c>
      <c r="P36" s="30" t="inlineStr">
        <is>
          <t>Developer API documentation</t>
        </is>
      </c>
      <c r="Q36" s="30" t="inlineStr">
        <is>
          <t>Retention and trigger-data availability apply</t>
        </is>
      </c>
      <c r="R36" s="30" t="inlineStr">
        <is>
          <t>Repeat behavior must be tied to recipe version and idempotency controls.</t>
        </is>
      </c>
      <c r="S36" s="84" t="n">
        <v>4</v>
      </c>
      <c r="T36" s="30" t="inlineStr">
        <is>
          <t>Direct statistic</t>
        </is>
      </c>
    </row>
    <row r="37">
      <c r="A37" s="27" t="inlineStr">
        <is>
          <t>S33</t>
        </is>
      </c>
      <c r="B37" s="27" t="inlineStr">
        <is>
          <t>Segment</t>
        </is>
      </c>
      <c r="C37" s="27" t="inlineStr">
        <is>
          <t>Analytics.js retry behavior</t>
        </is>
      </c>
      <c r="D37" s="27" t="inlineStr">
        <is>
          <t>https://segment.com/docs/connections/sources/catalog/libraries/website/javascript/</t>
        </is>
      </c>
      <c r="E37" s="27" t="inlineStr">
        <is>
          <t>Network and server retry behavior</t>
        </is>
      </c>
      <c r="F37" s="27" t="inlineStr">
        <is>
          <t>Current developer documentation; accessed 2026-07-23</t>
        </is>
      </c>
      <c r="G37" s="27" t="inlineStr">
        <is>
          <t>N/A</t>
        </is>
      </c>
      <c r="H37" s="27" t="inlineStr">
        <is>
          <t>N/A</t>
        </is>
      </c>
      <c r="I37" s="27" t="inlineStr">
        <is>
          <t>Segment Analytics.js events</t>
        </is>
      </c>
      <c r="J37" s="27" t="inlineStr">
        <is>
          <t>Global developer documentation</t>
        </is>
      </c>
      <c r="K37" s="27" t="inlineStr">
        <is>
          <t>All</t>
        </is>
      </c>
      <c r="L37" s="27" t="inlineStr">
        <is>
          <t>Client libraries may retry delivery after network or server errors, so a routing audit must distinguish one logical submission from multiple delivery attempts.</t>
        </is>
      </c>
      <c r="M37" s="27" t="inlineStr">
        <is>
          <t>Delivery attempts</t>
        </is>
      </c>
      <c r="N37" s="27" t="inlineStr">
        <is>
          <t>Logical events</t>
        </is>
      </c>
      <c r="O37" s="27" t="inlineStr">
        <is>
          <t>Browser event to destination delivery</t>
        </is>
      </c>
      <c r="P37" s="27" t="inlineStr">
        <is>
          <t>Developer documentation</t>
        </is>
      </c>
      <c r="Q37" s="27" t="inlineStr">
        <is>
          <t>Library and destination behavior vary</t>
        </is>
      </c>
      <c r="R37" s="27" t="inlineStr">
        <is>
          <t>Duplicate business effects are an inference and depend on destination idempotency.</t>
        </is>
      </c>
      <c r="S37" s="72" t="n">
        <v>3</v>
      </c>
      <c r="T37" s="27" t="inlineStr">
        <is>
          <t>Comparison input</t>
        </is>
      </c>
    </row>
    <row r="38">
      <c r="A38" s="30" t="inlineStr">
        <is>
          <t>S34</t>
        </is>
      </c>
      <c r="B38" s="30" t="inlineStr">
        <is>
          <t>HubSpot Developers</t>
        </is>
      </c>
      <c r="C38" s="30" t="inlineStr">
        <is>
          <t>Webhooks API documentation</t>
        </is>
      </c>
      <c r="D38" s="30" t="inlineStr">
        <is>
          <t>https://developers.hubspot.com/docs/api-reference/webhooks-webhooks-v3/guide</t>
        </is>
      </c>
      <c r="E38" s="30" t="inlineStr">
        <is>
          <t>Delivery attempts and response handling</t>
        </is>
      </c>
      <c r="F38" s="30" t="inlineStr">
        <is>
          <t>Current developer documentation; accessed 2026-07-23</t>
        </is>
      </c>
      <c r="G38" s="30" t="inlineStr">
        <is>
          <t>N/A</t>
        </is>
      </c>
      <c r="H38" s="30" t="inlineStr">
        <is>
          <t>N/A</t>
        </is>
      </c>
      <c r="I38" s="30" t="inlineStr">
        <is>
          <t>HubSpot webhook subscriptions</t>
        </is>
      </c>
      <c r="J38" s="30" t="inlineStr">
        <is>
          <t>Global developer documentation</t>
        </is>
      </c>
      <c r="K38" s="30" t="inlineStr">
        <is>
          <t>All developer users</t>
        </is>
      </c>
      <c r="L38" s="30" t="inlineStr">
        <is>
          <t>Webhook delivery and retry behavior is version-specific; receivers should return success promptly and maintain their own processing evidence.</t>
        </is>
      </c>
      <c r="M38" s="30" t="inlineStr">
        <is>
          <t>Delivery attempts</t>
        </is>
      </c>
      <c r="N38" s="30" t="inlineStr">
        <is>
          <t>Webhook events</t>
        </is>
      </c>
      <c r="O38" s="30" t="inlineStr">
        <is>
          <t>Webhook event to receiver acknowledgement</t>
        </is>
      </c>
      <c r="P38" s="30" t="inlineStr">
        <is>
          <t>Developer documentation</t>
        </is>
      </c>
      <c r="Q38" s="30" t="inlineStr">
        <is>
          <t>API version and subscription type must be recorded</t>
        </is>
      </c>
      <c r="R38" s="30" t="inlineStr">
        <is>
          <t>HubSpot documentation contains version-specific retry semantics; never generalise across webhook modes.</t>
        </is>
      </c>
      <c r="S38" s="84" t="n">
        <v>3</v>
      </c>
      <c r="T38" s="30" t="inlineStr">
        <is>
          <t>Comparison input</t>
        </is>
      </c>
    </row>
    <row r="39">
      <c r="A39" s="27" t="inlineStr">
        <is>
          <t>S35</t>
        </is>
      </c>
      <c r="B39" s="27" t="inlineStr">
        <is>
          <t>Information Commissioner's Office</t>
        </is>
      </c>
      <c r="C39" s="27" t="inlineStr">
        <is>
          <t>What is valid consent?</t>
        </is>
      </c>
      <c r="D39" s="27" t="inlineStr">
        <is>
          <t>https://ico.org.uk/for-organisations/uk-gdpr-guidance-and-resources/lawful-basis/consent/what-is-valid-consent/</t>
        </is>
      </c>
      <c r="E39" s="27" t="inlineStr">
        <is>
          <t>Consent request and record-keeping guidance</t>
        </is>
      </c>
      <c r="F39" s="27" t="inlineStr">
        <is>
          <t>Current guidance; accessed 2026-07-23</t>
        </is>
      </c>
      <c r="G39" s="27" t="inlineStr">
        <is>
          <t>N/A</t>
        </is>
      </c>
      <c r="H39" s="27" t="inlineStr">
        <is>
          <t>N/A</t>
        </is>
      </c>
      <c r="I39" s="27" t="inlineStr">
        <is>
          <t>Controllers relying on consent under UK GDPR</t>
        </is>
      </c>
      <c r="J39" s="27" t="inlineStr">
        <is>
          <t>United Kingdom</t>
        </is>
      </c>
      <c r="K39" s="27" t="inlineStr">
        <is>
          <t>All covered organisations</t>
        </is>
      </c>
      <c r="L39" s="27" t="inlineStr">
        <is>
          <t>Where consent is the lawful basis, requests should be clear and separate, and organisations should retain evidence that consent was obtained.</t>
        </is>
      </c>
      <c r="M39" s="27" t="inlineStr">
        <is>
          <t>N/A</t>
        </is>
      </c>
      <c r="N39" s="27" t="inlineStr">
        <is>
          <t>N/A</t>
        </is>
      </c>
      <c r="O39" s="27" t="inlineStr">
        <is>
          <t>Consent request to demonstrable record</t>
        </is>
      </c>
      <c r="P39" s="27" t="inlineStr">
        <is>
          <t>Regulatory guidance</t>
        </is>
      </c>
      <c r="Q39" s="27" t="inlineStr">
        <is>
          <t>UK GDPR and PECR context; legal basis varies</t>
        </is>
      </c>
      <c r="R39" s="27" t="inlineStr">
        <is>
          <t>Not legal advice and not universally applicable outside the UK.</t>
        </is>
      </c>
      <c r="S39" s="72" t="n">
        <v>3</v>
      </c>
      <c r="T39" s="27" t="inlineStr">
        <is>
          <t>Contextual example</t>
        </is>
      </c>
    </row>
    <row r="40">
      <c r="A40" s="30" t="inlineStr">
        <is>
          <t>S36</t>
        </is>
      </c>
      <c r="B40" s="30" t="inlineStr">
        <is>
          <t>European Union</t>
        </is>
      </c>
      <c r="C40" s="30" t="inlineStr">
        <is>
          <t>General Data Protection Regulation, Article 7</t>
        </is>
      </c>
      <c r="D40" s="30" t="inlineStr">
        <is>
          <t>https://eur-lex.europa.eu/eli/reg/2016/679/art_7/oj</t>
        </is>
      </c>
      <c r="E40" s="30" t="inlineStr">
        <is>
          <t>Article 7 conditions for consent</t>
        </is>
      </c>
      <c r="F40" s="30" t="inlineStr">
        <is>
          <t>Regulation applicable since 2018; accessed 2026-07-23</t>
        </is>
      </c>
      <c r="G40" s="30" t="inlineStr">
        <is>
          <t>N/A</t>
        </is>
      </c>
      <c r="H40" s="30" t="inlineStr">
        <is>
          <t>N/A</t>
        </is>
      </c>
      <c r="I40" s="30" t="inlineStr">
        <is>
          <t>Processing subject to EU GDPR where consent is relied upon</t>
        </is>
      </c>
      <c r="J40" s="30" t="inlineStr">
        <is>
          <t>European Union / EEA context</t>
        </is>
      </c>
      <c r="K40" s="30" t="inlineStr">
        <is>
          <t>All covered controllers and processors</t>
        </is>
      </c>
      <c r="L40" s="30" t="inlineStr">
        <is>
          <t>A controller relying on consent must be able to demonstrate that the data subject consented; withdrawal must be possible.</t>
        </is>
      </c>
      <c r="M40" s="30" t="inlineStr">
        <is>
          <t>N/A</t>
        </is>
      </c>
      <c r="N40" s="30" t="inlineStr">
        <is>
          <t>N/A</t>
        </is>
      </c>
      <c r="O40" s="30" t="inlineStr">
        <is>
          <t>Consent to demonstrability/withdrawal</t>
        </is>
      </c>
      <c r="P40" s="30" t="inlineStr">
        <is>
          <t>Primary legal text</t>
        </is>
      </c>
      <c r="Q40" s="30" t="inlineStr">
        <is>
          <t>Only where EU GDPR applies and consent is the selected lawful basis</t>
        </is>
      </c>
      <c r="R40" s="30" t="inlineStr">
        <is>
          <t>Requires jurisdiction-specific legal interpretation.</t>
        </is>
      </c>
      <c r="S40" s="84" t="n">
        <v>3</v>
      </c>
      <c r="T40" s="30" t="inlineStr">
        <is>
          <t>Contextual example</t>
        </is>
      </c>
    </row>
    <row r="41">
      <c r="A41" s="27" t="inlineStr">
        <is>
          <t>S37</t>
        </is>
      </c>
      <c r="B41" s="27" t="inlineStr">
        <is>
          <t>RevenueHero</t>
        </is>
      </c>
      <c r="C41" s="27" t="inlineStr">
        <is>
          <t>How to Audit Your Lead Routing Workflow</t>
        </is>
      </c>
      <c r="D41" s="27" t="inlineStr">
        <is>
          <t>https://www.revenuehero.io/blog/how-to-audit-your-lead-routing-workflow-3</t>
        </is>
      </c>
      <c r="E41" s="27" t="inlineStr">
        <is>
          <t>Benchmark and workflow-mapping sections</t>
        </is>
      </c>
      <c r="F41" s="27" t="inlineStr">
        <is>
          <t>2026-07-06</t>
        </is>
      </c>
      <c r="G41" s="27" t="inlineStr">
        <is>
          <t>Stated as 12 months; exact dates not disclosed</t>
        </is>
      </c>
      <c r="H41" s="27" t="inlineStr">
        <is>
          <t>Not disclosed</t>
        </is>
      </c>
      <c r="I41" s="27" t="inlineStr">
        <is>
          <t>Described as B2B SaaS customers; selection rules not disclosed</t>
        </is>
      </c>
      <c r="J41" s="27" t="inlineStr">
        <is>
          <t>Not disclosed</t>
        </is>
      </c>
      <c r="K41" s="27" t="inlineStr">
        <is>
          <t>B2B SaaS; size mix not disclosed</t>
        </is>
      </c>
      <c r="L41" s="27" t="inlineStr">
        <is>
          <t>Page reports qualified-to-booked medians and vertical comparisons from proprietary aggregate data.</t>
        </is>
      </c>
      <c r="M41" s="27" t="inlineStr">
        <is>
          <t>Booked meetings</t>
        </is>
      </c>
      <c r="N41" s="27" t="inlineStr">
        <is>
          <t>Qualified leads, as described; operational definitions not fully disclosed</t>
        </is>
      </c>
      <c r="O41" s="27" t="inlineStr">
        <is>
          <t>Qualified lead to booked meeting</t>
        </is>
      </c>
      <c r="P41" s="27" t="inlineStr">
        <is>
          <t>Proprietary aggregate; public method incomplete</t>
        </is>
      </c>
      <c r="Q41" s="27" t="inlineStr">
        <is>
          <t>Unknown inclusion/exclusion and customer selection</t>
        </is>
      </c>
      <c r="R41" s="27" t="inlineStr">
        <is>
          <t>Commercial source, non-reproducible, insufficient for a universal benchmark.</t>
        </is>
      </c>
      <c r="S41" s="72" t="n">
        <v>3</v>
      </c>
      <c r="T41" s="27" t="inlineStr">
        <is>
          <t>Exclusion</t>
        </is>
      </c>
    </row>
    <row r="42">
      <c r="A42" s="30" t="inlineStr">
        <is>
          <t>S38</t>
        </is>
      </c>
      <c r="B42" s="30" t="inlineStr">
        <is>
          <t>LeanData</t>
        </is>
      </c>
      <c r="C42" s="30" t="inlineStr">
        <is>
          <t>Best Ways to Audit Lead Routing and Uncover Lost Leads</t>
        </is>
      </c>
      <c r="D42" s="30" t="inlineStr">
        <is>
          <t>https://www.leandata.com/blog/best-ways-to-audit-lead-routing-and-uncover-lost-leads/</t>
        </is>
      </c>
      <c r="E42" s="30" t="inlineStr">
        <is>
          <t>Salesforce assignment, round-robin and audit-log sections</t>
        </is>
      </c>
      <c r="F42" s="30" t="inlineStr">
        <is>
          <t>2023-01-10</t>
        </is>
      </c>
      <c r="G42" s="30" t="inlineStr">
        <is>
          <t>N/A</t>
        </is>
      </c>
      <c r="H42" s="30" t="inlineStr">
        <is>
          <t>N/A</t>
        </is>
      </c>
      <c r="I42" s="30" t="inlineStr">
        <is>
          <t>Salesforce/LeanData users</t>
        </is>
      </c>
      <c r="J42" s="30" t="inlineStr">
        <is>
          <t>Global commercial content</t>
        </is>
      </c>
      <c r="K42" s="30" t="inlineStr">
        <is>
          <t>B2B revenue teams</t>
        </is>
      </c>
      <c r="L42" s="30" t="inlineStr">
        <is>
          <t>Page recommends mapping the lifecycle and reviewing assignment rules, defaults, notifications, round robin, Flow/Apex and vendor audit logs.</t>
        </is>
      </c>
      <c r="M42" s="30" t="inlineStr">
        <is>
          <t>N/A</t>
        </is>
      </c>
      <c r="N42" s="30" t="inlineStr">
        <is>
          <t>N/A</t>
        </is>
      </c>
      <c r="O42" s="30" t="inlineStr">
        <is>
          <t>Configuration review</t>
        </is>
      </c>
      <c r="P42" s="30" t="inlineStr">
        <is>
          <t>Vendor implementation guidance</t>
        </is>
      </c>
      <c r="Q42" s="30" t="inlineStr">
        <is>
          <t>Salesforce-centric and LeanData-commercial</t>
        </is>
      </c>
      <c r="R42" s="30" t="inlineStr">
        <is>
          <t>Does not establish a platform-neutral transaction evidence model.</t>
        </is>
      </c>
      <c r="S42" s="84" t="n">
        <v>2</v>
      </c>
      <c r="T42" s="30" t="inlineStr">
        <is>
          <t>Contextual example</t>
        </is>
      </c>
    </row>
    <row r="43">
      <c r="A43" s="27" t="inlineStr">
        <is>
          <t>S39</t>
        </is>
      </c>
      <c r="B43" s="27" t="inlineStr">
        <is>
          <t>NC Squared</t>
        </is>
      </c>
      <c r="C43" s="27" t="inlineStr">
        <is>
          <t>How to Audit Your Salesforce Lead Routing Logic and Fix What's Broken</t>
        </is>
      </c>
      <c r="D43" s="27" t="inlineStr">
        <is>
          <t>https://nc-squared.com/blog/article/how-to-audit-your-salesforce-lead-routing-logic-and-fix-whats-broken</t>
        </is>
      </c>
      <c r="E43" s="27" t="inlineStr">
        <is>
          <t>Five metrics and benchmark sections</t>
        </is>
      </c>
      <c r="F43" s="27" t="inlineStr">
        <is>
          <t>2026-06-11</t>
        </is>
      </c>
      <c r="G43" s="27" t="inlineStr">
        <is>
          <t>Not disclosed</t>
        </is>
      </c>
      <c r="H43" s="27" t="inlineStr">
        <is>
          <t>Not disclosed</t>
        </is>
      </c>
      <c r="I43" s="27" t="inlineStr">
        <is>
          <t>Not disclosed</t>
        </is>
      </c>
      <c r="J43" s="27" t="inlineStr">
        <is>
          <t>Not disclosed</t>
        </is>
      </c>
      <c r="K43" s="27" t="inlineStr">
        <is>
          <t>Salesforce users</t>
        </is>
      </c>
      <c r="L43" s="27" t="inlineStr">
        <is>
          <t>Page proposes assignment-to-first-touch, distribution parity, default owner, rule bypass and SLA breach metrics, plus universal health thresholds.</t>
        </is>
      </c>
      <c r="M43" s="27" t="inlineStr">
        <is>
          <t>Varies</t>
        </is>
      </c>
      <c r="N43" s="27" t="inlineStr">
        <is>
          <t>Not consistently defined</t>
        </is>
      </c>
      <c r="O43" s="27" t="inlineStr">
        <is>
          <t>Varies</t>
        </is>
      </c>
      <c r="P43" s="27" t="inlineStr">
        <is>
          <t>Commercial guidance; no study method disclosed</t>
        </is>
      </c>
      <c r="Q43" s="27" t="inlineStr">
        <is>
          <t>Salesforce-centric</t>
        </is>
      </c>
      <c r="R43" s="27" t="inlineStr">
        <is>
          <t>Threshold and uplift claims should not be used as benchmarks.</t>
        </is>
      </c>
      <c r="S43" s="72" t="n">
        <v>1</v>
      </c>
      <c r="T43" s="27" t="inlineStr">
        <is>
          <t>Exclusion</t>
        </is>
      </c>
    </row>
    <row r="44">
      <c r="S44" s="73" t="n"/>
    </row>
    <row r="45">
      <c r="S45" s="73" t="n"/>
    </row>
    <row r="46">
      <c r="S46" s="73" t="n"/>
    </row>
    <row r="47">
      <c r="S47" s="73" t="n"/>
    </row>
    <row r="48">
      <c r="S48" s="73" t="n"/>
    </row>
    <row r="49">
      <c r="S49" s="73" t="n"/>
    </row>
    <row r="50">
      <c r="S50" s="73" t="n"/>
    </row>
    <row r="51">
      <c r="S51" s="73" t="n"/>
    </row>
    <row r="52">
      <c r="S52" s="73" t="n"/>
    </row>
    <row r="53">
      <c r="S53" s="73" t="n"/>
    </row>
    <row r="54">
      <c r="S54" s="73" t="n"/>
    </row>
    <row r="55">
      <c r="S55" s="73" t="n"/>
    </row>
    <row r="56">
      <c r="S56" s="73" t="n"/>
    </row>
    <row r="57">
      <c r="S57" s="73" t="n"/>
    </row>
    <row r="58">
      <c r="S58" s="73" t="n"/>
    </row>
    <row r="59">
      <c r="S59" s="73" t="n"/>
    </row>
    <row r="60">
      <c r="S60" s="73" t="n"/>
    </row>
    <row r="61">
      <c r="S61" s="73" t="n"/>
    </row>
    <row r="62">
      <c r="S62" s="73" t="n"/>
    </row>
    <row r="63">
      <c r="S63" s="73" t="n"/>
    </row>
    <row r="64">
      <c r="S64" s="73" t="n"/>
    </row>
    <row r="65">
      <c r="S65" s="73" t="n"/>
    </row>
    <row r="66">
      <c r="S66" s="73" t="n"/>
    </row>
    <row r="67">
      <c r="S67" s="73" t="n"/>
    </row>
    <row r="68">
      <c r="S68" s="73" t="n"/>
    </row>
    <row r="69">
      <c r="S69" s="73" t="n"/>
    </row>
    <row r="70">
      <c r="S70" s="73" t="n"/>
    </row>
    <row r="71">
      <c r="S71" s="73" t="n"/>
    </row>
    <row r="72">
      <c r="S72" s="73" t="n"/>
    </row>
    <row r="73">
      <c r="S73" s="73" t="n"/>
    </row>
    <row r="74">
      <c r="S74" s="73" t="n"/>
    </row>
    <row r="75">
      <c r="S75" s="73" t="n"/>
    </row>
    <row r="76">
      <c r="S76" s="73" t="n"/>
    </row>
    <row r="77">
      <c r="S77" s="73" t="n"/>
    </row>
    <row r="78">
      <c r="S78" s="73" t="n"/>
    </row>
    <row r="79">
      <c r="S79" s="73" t="n"/>
    </row>
    <row r="80">
      <c r="S80" s="73" t="n"/>
    </row>
    <row r="81">
      <c r="S81" s="73" t="n"/>
    </row>
    <row r="82">
      <c r="S82" s="73" t="n"/>
    </row>
    <row r="83">
      <c r="S83" s="73" t="n"/>
    </row>
    <row r="84">
      <c r="S84" s="73" t="n"/>
    </row>
    <row r="85">
      <c r="S85" s="73" t="n"/>
    </row>
    <row r="86">
      <c r="S86" s="73" t="n"/>
    </row>
    <row r="87">
      <c r="S87" s="73" t="n"/>
    </row>
    <row r="88">
      <c r="S88" s="73" t="n"/>
    </row>
    <row r="89">
      <c r="S89" s="73" t="n"/>
    </row>
    <row r="90">
      <c r="S90" s="73" t="n"/>
    </row>
    <row r="91">
      <c r="S91" s="73" t="n"/>
    </row>
    <row r="92">
      <c r="S92" s="73" t="n"/>
    </row>
    <row r="93">
      <c r="S93" s="73" t="n"/>
    </row>
    <row r="94">
      <c r="S94" s="73" t="n"/>
    </row>
    <row r="95">
      <c r="S95" s="73" t="n"/>
    </row>
    <row r="96">
      <c r="S96" s="73" t="n"/>
    </row>
    <row r="97">
      <c r="S97" s="73" t="n"/>
    </row>
    <row r="98">
      <c r="S98" s="73" t="n"/>
    </row>
    <row r="99">
      <c r="S99" s="73" t="n"/>
    </row>
    <row r="100">
      <c r="S100" s="73" t="n"/>
    </row>
    <row r="101">
      <c r="S101" s="73" t="n"/>
    </row>
    <row r="102">
      <c r="S102" s="73" t="n"/>
    </row>
    <row r="103">
      <c r="S103" s="73" t="n"/>
    </row>
    <row r="104">
      <c r="S104" s="73" t="n"/>
    </row>
    <row r="105">
      <c r="S105" s="73" t="n"/>
    </row>
    <row r="106">
      <c r="S106" s="73" t="n"/>
    </row>
    <row r="107">
      <c r="S107" s="73" t="n"/>
    </row>
    <row r="108">
      <c r="S108" s="73" t="n"/>
    </row>
    <row r="109">
      <c r="S109" s="73" t="n"/>
    </row>
    <row r="110">
      <c r="S110" s="73" t="n"/>
    </row>
    <row r="111">
      <c r="S111" s="73" t="n"/>
    </row>
    <row r="112">
      <c r="S112" s="73" t="n"/>
    </row>
    <row r="113">
      <c r="S113" s="73" t="n"/>
    </row>
    <row r="114">
      <c r="S114" s="73" t="n"/>
    </row>
    <row r="115">
      <c r="S115" s="73" t="n"/>
    </row>
    <row r="116">
      <c r="S116" s="73" t="n"/>
    </row>
    <row r="117">
      <c r="S117" s="73" t="n"/>
    </row>
    <row r="118">
      <c r="S118" s="73" t="n"/>
    </row>
    <row r="119">
      <c r="S119" s="73" t="n"/>
    </row>
    <row r="120">
      <c r="S120" s="73" t="n"/>
    </row>
    <row r="121">
      <c r="S121" s="73" t="n"/>
    </row>
    <row r="122">
      <c r="S122" s="73" t="n"/>
    </row>
    <row r="123">
      <c r="S123" s="73" t="n"/>
    </row>
    <row r="124">
      <c r="S124" s="73" t="n"/>
    </row>
    <row r="125">
      <c r="S125" s="73" t="n"/>
    </row>
    <row r="126">
      <c r="S126" s="73" t="n"/>
    </row>
    <row r="127">
      <c r="S127" s="73" t="n"/>
    </row>
    <row r="128">
      <c r="S128" s="73" t="n"/>
    </row>
    <row r="129">
      <c r="S129" s="73" t="n"/>
    </row>
    <row r="130">
      <c r="S130" s="73" t="n"/>
    </row>
    <row r="131">
      <c r="S131" s="73" t="n"/>
    </row>
    <row r="132">
      <c r="S132" s="73" t="n"/>
    </row>
    <row r="133">
      <c r="S133" s="73" t="n"/>
    </row>
    <row r="134">
      <c r="S134" s="73" t="n"/>
    </row>
    <row r="135">
      <c r="S135" s="73" t="n"/>
    </row>
    <row r="136">
      <c r="S136" s="73" t="n"/>
    </row>
    <row r="137">
      <c r="S137" s="73" t="n"/>
    </row>
    <row r="138">
      <c r="S138" s="73" t="n"/>
    </row>
    <row r="139">
      <c r="S139" s="73" t="n"/>
    </row>
    <row r="140">
      <c r="S140" s="73" t="n"/>
    </row>
    <row r="141">
      <c r="S141" s="73" t="n"/>
    </row>
    <row r="142">
      <c r="S142" s="73" t="n"/>
    </row>
    <row r="143">
      <c r="S143" s="73" t="n"/>
    </row>
    <row r="144">
      <c r="S144" s="73" t="n"/>
    </row>
    <row r="145">
      <c r="S145" s="73" t="n"/>
    </row>
    <row r="146">
      <c r="S146" s="73" t="n"/>
    </row>
    <row r="147">
      <c r="S147" s="73" t="n"/>
    </row>
    <row r="148">
      <c r="S148" s="73" t="n"/>
    </row>
    <row r="149">
      <c r="S149" s="73" t="n"/>
    </row>
    <row r="150">
      <c r="S150" s="73" t="n"/>
    </row>
    <row r="151">
      <c r="S151" s="73" t="n"/>
    </row>
    <row r="152">
      <c r="S152" s="73" t="n"/>
    </row>
    <row r="153">
      <c r="S153" s="73" t="n"/>
    </row>
    <row r="154">
      <c r="S154" s="73" t="n"/>
    </row>
    <row r="155">
      <c r="S155" s="73" t="n"/>
    </row>
    <row r="156">
      <c r="S156" s="73" t="n"/>
    </row>
    <row r="157">
      <c r="S157" s="73" t="n"/>
    </row>
    <row r="158">
      <c r="S158" s="73" t="n"/>
    </row>
    <row r="159">
      <c r="S159" s="73" t="n"/>
    </row>
    <row r="160">
      <c r="S160" s="73" t="n"/>
    </row>
    <row r="161">
      <c r="S161" s="73" t="n"/>
    </row>
    <row r="162">
      <c r="S162" s="73" t="n"/>
    </row>
    <row r="163">
      <c r="S163" s="73" t="n"/>
    </row>
    <row r="164">
      <c r="S164" s="73" t="n"/>
    </row>
    <row r="165">
      <c r="S165" s="73" t="n"/>
    </row>
    <row r="166">
      <c r="S166" s="73" t="n"/>
    </row>
    <row r="167">
      <c r="S167" s="73" t="n"/>
    </row>
    <row r="168">
      <c r="S168" s="73" t="n"/>
    </row>
    <row r="169">
      <c r="S169" s="73" t="n"/>
    </row>
    <row r="170">
      <c r="S170" s="73" t="n"/>
    </row>
    <row r="171">
      <c r="S171" s="73" t="n"/>
    </row>
    <row r="172">
      <c r="S172" s="73" t="n"/>
    </row>
    <row r="173">
      <c r="S173" s="73" t="n"/>
    </row>
    <row r="174">
      <c r="S174" s="73" t="n"/>
    </row>
    <row r="175">
      <c r="S175" s="73" t="n"/>
    </row>
    <row r="176">
      <c r="S176" s="73" t="n"/>
    </row>
    <row r="177">
      <c r="S177" s="73" t="n"/>
    </row>
    <row r="178">
      <c r="S178" s="73" t="n"/>
    </row>
    <row r="179">
      <c r="S179" s="73" t="n"/>
    </row>
    <row r="180">
      <c r="S180" s="73" t="n"/>
    </row>
    <row r="181">
      <c r="S181" s="73" t="n"/>
    </row>
    <row r="182">
      <c r="S182" s="73" t="n"/>
    </row>
    <row r="183">
      <c r="S183" s="73" t="n"/>
    </row>
    <row r="184">
      <c r="S184" s="73" t="n"/>
    </row>
    <row r="185">
      <c r="S185" s="73" t="n"/>
    </row>
    <row r="186">
      <c r="S186" s="73" t="n"/>
    </row>
    <row r="187">
      <c r="S187" s="73" t="n"/>
    </row>
    <row r="188">
      <c r="S188" s="73" t="n"/>
    </row>
    <row r="189">
      <c r="S189" s="73" t="n"/>
    </row>
    <row r="190">
      <c r="S190" s="73" t="n"/>
    </row>
    <row r="191">
      <c r="S191" s="73" t="n"/>
    </row>
    <row r="192">
      <c r="S192" s="73" t="n"/>
    </row>
    <row r="193">
      <c r="S193" s="73" t="n"/>
    </row>
    <row r="194">
      <c r="S194" s="73" t="n"/>
    </row>
    <row r="195">
      <c r="S195" s="73" t="n"/>
    </row>
    <row r="196">
      <c r="S196" s="73" t="n"/>
    </row>
    <row r="197">
      <c r="S197" s="73" t="n"/>
    </row>
    <row r="198">
      <c r="S198" s="73" t="n"/>
    </row>
    <row r="199">
      <c r="S199" s="73" t="n"/>
    </row>
    <row r="200">
      <c r="S200" s="73" t="n"/>
    </row>
  </sheetData>
  <mergeCells count="2">
    <mergeCell ref="A1:Z1"/>
    <mergeCell ref="A2:Z2"/>
  </mergeCells>
  <conditionalFormatting sqref="S5:S200">
    <cfRule type="dataBar" priority="1">
      <dataBar>
        <cfvo type="min"/>
        <cfvo type="max"/>
        <color rgb="FF557A8A"/>
      </dataBar>
    </cfRule>
  </conditionalFormatting>
  <dataValidations count="1">
    <dataValidation sqref="T5:T200" showDropDown="0" showInputMessage="0" showErrorMessage="0" allowBlank="0" type="list">
      <formula1>"Direct statistic,Comparison input,Calculation input,Contextual example,Exclusion"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Z22"/>
  <sheetViews>
    <sheetView workbookViewId="0">
      <selection activeCell="A1" sqref="A1"/>
    </sheetView>
  </sheetViews>
  <sheetFormatPr baseColWidth="8" defaultRowHeight="15"/>
  <cols>
    <col width="32" customWidth="1" min="1" max="1"/>
    <col width="60" customWidth="1" min="2" max="2"/>
    <col width="72" customWidth="1" min="3" max="3"/>
    <col width="65" customWidth="1" min="4" max="4"/>
    <col width="40" customWidth="1" min="5" max="5"/>
    <col width="40" customWidth="1" min="6" max="6"/>
    <col width="58" customWidth="1" min="7" max="7"/>
  </cols>
  <sheetData>
    <row r="1" ht="28" customHeight="1">
      <c r="A1" s="9" t="inlineStr">
        <is>
          <t>Platform compatibility matrix and contradiction analysis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Never generalise channel, retry, deduplication, logging or version behaviour across platforms without an exact compatibility test.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 ht="42" customHeight="1">
      <c r="A4" s="21" t="inlineStr">
        <is>
          <t>Record creation channel</t>
        </is>
      </c>
      <c r="B4" s="21" t="inlineStr">
        <is>
          <t>Salesforce Web-to-Lead</t>
        </is>
      </c>
      <c r="C4" s="21" t="inlineStr">
        <is>
          <t>Salesforce API</t>
        </is>
      </c>
      <c r="D4" s="21" t="inlineStr">
        <is>
          <t>HubSpot native form</t>
        </is>
      </c>
      <c r="E4" s="21" t="inlineStr">
        <is>
          <t>HubSpot non-HubSpot form</t>
        </is>
      </c>
      <c r="F4" s="21" t="inlineStr">
        <is>
          <t>Middleware/webhook</t>
        </is>
      </c>
      <c r="G4" s="21" t="inlineStr">
        <is>
          <t>Audit implication</t>
        </is>
      </c>
    </row>
    <row r="5">
      <c r="A5" s="27" t="inlineStr">
        <is>
          <t>Assignment invocation</t>
        </is>
      </c>
      <c r="B5" s="27" t="inlineStr">
        <is>
          <t>Can invoke active assignment rules; default owner may catch no match</t>
        </is>
      </c>
      <c r="C5" s="27" t="inlineStr">
        <is>
          <t>Requires correct AssignmentRuleHeader or channel logic</t>
        </is>
      </c>
      <c r="D5" s="27" t="inlineStr">
        <is>
          <t>Typically workflow/list/owner automation after contact creation</t>
        </is>
      </c>
      <c r="E5" s="27" t="inlineStr">
        <is>
          <t>Collection and mapping depend on tracking code and field detection</t>
        </is>
      </c>
      <c r="F5" s="27" t="inlineStr">
        <is>
          <t>Depends on connector recipe and API settings</t>
        </is>
      </c>
      <c r="G5" s="27" t="inlineStr">
        <is>
          <t>Test each production entry channel separately</t>
        </is>
      </c>
    </row>
    <row r="6">
      <c r="A6" s="30" t="inlineStr">
        <is>
          <t>Duplicate behavior</t>
        </is>
      </c>
      <c r="B6" s="30" t="inlineStr">
        <is>
          <t>Duplicate rule may block intake</t>
        </is>
      </c>
      <c r="C6" s="30" t="inlineStr">
        <is>
          <t>Depends on API and duplicate-rule settings</t>
        </is>
      </c>
      <c r="D6" s="30" t="inlineStr">
        <is>
          <t>Email-based contact dedup in supported paths</t>
        </is>
      </c>
      <c r="E6" s="30" t="inlineStr">
        <is>
          <t>Same-cookie and email behaviors can consolidate or create partial submissions</t>
        </is>
      </c>
      <c r="F6" s="30" t="inlineStr">
        <is>
          <t>Retries may re-send without idempotency</t>
        </is>
      </c>
      <c r="G6" s="30" t="inlineStr">
        <is>
          <t>Use logical correlation ID plus CRM identity key</t>
        </is>
      </c>
    </row>
    <row r="7">
      <c r="A7" s="27" t="inlineStr">
        <is>
          <t>Evidence</t>
        </is>
      </c>
      <c r="B7" s="27" t="inlineStr">
        <is>
          <t>Submission/debug/assignment/field history, depending on configuration</t>
        </is>
      </c>
      <c r="C7" s="27" t="inlineStr">
        <is>
          <t>API request/response plus Salesforce logs</t>
        </is>
      </c>
      <c r="D7" s="27" t="inlineStr">
        <is>
          <t>Submission details, workflow history, property history</t>
        </is>
      </c>
      <c r="E7" s="27" t="inlineStr">
        <is>
          <t>Submission details can exist when a field is not stored on contact</t>
        </is>
      </c>
      <c r="F7" s="27" t="inlineStr">
        <is>
          <t>Run history, version, input/output and retry chain</t>
        </is>
      </c>
      <c r="G7" s="27" t="inlineStr">
        <is>
          <t>Do not rely on one system's log as the complete truth</t>
        </is>
      </c>
    </row>
    <row r="8">
      <c r="A8" s="30" t="inlineStr">
        <is>
          <t>Version risk</t>
        </is>
      </c>
      <c r="B8" s="30" t="inlineStr">
        <is>
          <t>Assignment rule, Flow, Apex and managed-package versions</t>
        </is>
      </c>
      <c r="C8" s="30" t="inlineStr">
        <is>
          <t>API version and headers</t>
        </is>
      </c>
      <c r="D8" s="30" t="inlineStr">
        <is>
          <t>Workflow revision and enrollment settings</t>
        </is>
      </c>
      <c r="E8" s="30" t="inlineStr">
        <is>
          <t>Form/tracking code and mapping behavior</t>
        </is>
      </c>
      <c r="F8" s="30" t="inlineStr">
        <is>
          <t>Recipe/Zap/webhook version and replay semantics</t>
        </is>
      </c>
      <c r="G8" s="30" t="inlineStr">
        <is>
          <t>Freeze all active versions in the test run</t>
        </is>
      </c>
    </row>
    <row r="9">
      <c r="A9" s="27" t="inlineStr">
        <is>
          <t>Retention/coverage risk</t>
        </is>
      </c>
      <c r="B9" s="27" t="inlineStr">
        <is>
          <t>Field-history and debug-log coverage are limited/configured</t>
        </is>
      </c>
      <c r="C9" s="27" t="inlineStr">
        <is>
          <t>Request logs may live outside CRM</t>
        </is>
      </c>
      <c r="D9" s="27" t="inlineStr">
        <is>
          <t>Workflow history and property revisions are capped</t>
        </is>
      </c>
      <c r="E9" s="27" t="inlineStr">
        <is>
          <t>Submission history differs from property history</t>
        </is>
      </c>
      <c r="F9" s="27" t="inlineStr">
        <is>
          <t>Plan and retention limits vary</t>
        </is>
      </c>
      <c r="G9" s="27" t="inlineStr">
        <is>
          <t>Export evidence during the audit and incident window</t>
        </is>
      </c>
    </row>
    <row r="10">
      <c r="A10" s="30" t="inlineStr">
        <is>
          <t>Retry semantics</t>
        </is>
      </c>
      <c r="B10" s="30" t="inlineStr">
        <is>
          <t>Custom/asynchronous logic varies</t>
        </is>
      </c>
      <c r="C10" s="30" t="inlineStr">
        <is>
          <t>Client/integration-specific</t>
        </is>
      </c>
      <c r="D10" s="30" t="inlineStr">
        <is>
          <t>Workflow retries/queues are product-specific</t>
        </is>
      </c>
      <c r="E10" s="30" t="inlineStr">
        <is>
          <t>Browser click behavior may produce multiple partial submissions</t>
        </is>
      </c>
      <c r="F10" s="30" t="inlineStr">
        <is>
          <t>Zapier, Workato and webhook modes differ</t>
        </is>
      </c>
      <c r="G10" s="30" t="inlineStr">
        <is>
          <t>Publish the retry contract per connector; never infer universality</t>
        </is>
      </c>
    </row>
    <row r="14" ht="38" customHeight="1">
      <c r="A14" s="21" t="inlineStr">
        <is>
          <t>Issue</t>
        </is>
      </c>
      <c r="B14" s="21" t="inlineStr">
        <is>
          <t>Common interpretation</t>
        </is>
      </c>
      <c r="C14" s="21" t="inlineStr">
        <is>
          <t>Evidence conflict</t>
        </is>
      </c>
      <c r="D14" s="21" t="inlineStr">
        <is>
          <t>IVRIS resolution</t>
        </is>
      </c>
    </row>
    <row r="15">
      <c r="A15" s="27" t="inlineStr">
        <is>
          <t>Rules inspection versus proof</t>
        </is>
      </c>
      <c r="B15" s="27" t="inlineStr">
        <is>
          <t>Competitor checklists often imply that clean rules establish health.</t>
        </is>
      </c>
      <c r="C15" s="27" t="inlineStr">
        <is>
          <t>Official platform documentation shows channel, order, duplicate blocking, permission and logging conditions can change transaction outcomes.</t>
        </is>
      </c>
      <c r="D15" s="27" t="inlineStr">
        <is>
          <t>Treat configuration audit as necessary but insufficient; require controlled transaction traces.</t>
        </is>
      </c>
    </row>
    <row r="16">
      <c r="A16" s="30" t="inlineStr">
        <is>
          <t>Fallback ownership</t>
        </is>
      </c>
      <c r="B16" s="30" t="inlineStr">
        <is>
          <t>A default owner can make owner completeness look healthy.</t>
        </is>
      </c>
      <c r="C16" s="30" t="inlineStr">
        <is>
          <t>Salesforce documents default-owner behavior when no assignment entry matches.</t>
        </is>
      </c>
      <c r="D16" s="30" t="inlineStr">
        <is>
          <t>Report fallback rate and primary-match success separately.</t>
        </is>
      </c>
    </row>
    <row r="17">
      <c r="A17" s="27" t="inlineStr">
        <is>
          <t>Round-robin fairness</t>
        </is>
      </c>
      <c r="B17" s="27" t="inlineStr">
        <is>
          <t>Commercial pages often describe round robin as globally balanced.</t>
        </is>
      </c>
      <c r="C17" s="27" t="inlineStr">
        <is>
          <t>HubSpot states rotation counts are specific to each action and can reset when owners change.</t>
        </is>
      </c>
      <c r="D17" s="27" t="inlineStr">
        <is>
          <t>Judge sequence against the action-specific state, not total owned records.</t>
        </is>
      </c>
    </row>
    <row r="18">
      <c r="A18" s="30" t="inlineStr">
        <is>
          <t>Missing log interpretation</t>
        </is>
      </c>
      <c r="B18" s="30" t="inlineStr">
        <is>
          <t>Teams may read no log as no execution or no error.</t>
        </is>
      </c>
      <c r="C18" s="30" t="inlineStr">
        <is>
          <t>HubSpot limits successful workflow logs and property revisions; Salesforce logging requires configuration.</t>
        </is>
      </c>
      <c r="D18" s="30" t="inlineStr">
        <is>
          <t>Classify missing required evidence as an observability failure, not proof of success or non-occurrence.</t>
        </is>
      </c>
    </row>
    <row r="19">
      <c r="A19" s="27" t="inlineStr">
        <is>
          <t>Duplicate prevention</t>
        </is>
      </c>
      <c r="B19" s="27" t="inlineStr">
        <is>
          <t>A configured duplicate rule can be assumed to prevent all duplicates.</t>
        </is>
      </c>
      <c r="C19" s="27" t="inlineStr">
        <is>
          <t>Salesforce documents concurrency limitations; HubSpot identity behavior varies by object and creation path; retries may duplicate side effects.</t>
        </is>
      </c>
      <c r="D19" s="27" t="inlineStr">
        <is>
          <t>Test simultaneous submits and replay idempotency.</t>
        </is>
      </c>
    </row>
    <row r="20">
      <c r="A20" s="30" t="inlineStr">
        <is>
          <t>Consent copy consistency</t>
        </is>
      </c>
      <c r="B20" s="30" t="inlineStr">
        <is>
          <t>Changing a global/default consent text can be assumed to update every form.</t>
        </is>
      </c>
      <c r="C20" s="30" t="inlineStr">
        <is>
          <t>HubSpot states existing forms are not automatically updated.</t>
        </is>
      </c>
      <c r="D20" s="30" t="inlineStr">
        <is>
          <t>Inventory and snapshot each form version after policy changes.</t>
        </is>
      </c>
    </row>
    <row r="21">
      <c r="A21" s="27" t="inlineStr">
        <is>
          <t>Enrichment completeness</t>
        </is>
      </c>
      <c r="B21" s="27" t="inlineStr">
        <is>
          <t>Enrichment can be treated as a guaranteed pre-routing step.</t>
        </is>
      </c>
      <c r="C21" s="27" t="inlineStr">
        <is>
          <t>HubSpot documents eligibility and no-data conditions.</t>
        </is>
      </c>
      <c r="D21" s="27" t="inlineStr">
        <is>
          <t>Define timeout, no-match and degraded-route behavior.</t>
        </is>
      </c>
    </row>
    <row r="22">
      <c r="A22" s="30" t="inlineStr">
        <is>
          <t>One latency metric</t>
        </is>
      </c>
      <c r="B22" s="30" t="inlineStr">
        <is>
          <t>Assignment time, response time and contact time are often blended.</t>
        </is>
      </c>
      <c r="C22" s="30" t="inlineStr">
        <is>
          <t>They have different start and end events and missing endpoints.</t>
        </is>
      </c>
      <c r="D22" s="30" t="inlineStr">
        <is>
          <t>Publish separate clocks and completion denominators; do not average incompatible metrics.</t>
        </is>
      </c>
    </row>
  </sheetData>
  <mergeCells count="2">
    <mergeCell ref="A1:Z1"/>
    <mergeCell ref="A2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8" customWidth="1" min="3" max="3"/>
    <col width="28" customWidth="1" min="4" max="4"/>
    <col width="18" customWidth="1" min="5" max="5"/>
    <col width="60" customWidth="1" min="6" max="6"/>
    <col width="50" customWidth="1" min="7" max="7"/>
    <col width="20" customWidth="1" min="8" max="8"/>
    <col width="20" customWidth="1" min="9" max="9"/>
    <col width="48" customWidth="1" min="10" max="10"/>
  </cols>
  <sheetData>
    <row r="1" ht="28" customHeight="1">
      <c r="A1" s="9" t="inlineStr">
        <is>
          <t>Workbook and evidence revision log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Record every material source, formula, threshold, control or asset change. Published revisions should state what changed and why.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/>
    <row r="4" ht="30" customHeight="1">
      <c r="A4" s="21" t="inlineStr">
        <is>
          <t>Revision date</t>
        </is>
      </c>
      <c r="B4" s="21" t="inlineStr">
        <is>
          <t>Version</t>
        </is>
      </c>
      <c r="C4" s="21" t="inlineStr">
        <is>
          <t>Change type</t>
        </is>
      </c>
      <c r="D4" s="21" t="inlineStr">
        <is>
          <t>Sheet / object</t>
        </is>
      </c>
      <c r="E4" s="21" t="inlineStr">
        <is>
          <t>Source ID(s)</t>
        </is>
      </c>
      <c r="F4" s="21" t="inlineStr">
        <is>
          <t>Description</t>
        </is>
      </c>
      <c r="G4" s="21" t="inlineStr">
        <is>
          <t>Reason / evidence trigger</t>
        </is>
      </c>
      <c r="H4" s="21" t="inlineStr">
        <is>
          <t>Author</t>
        </is>
      </c>
      <c r="I4" s="21" t="inlineStr">
        <is>
          <t>Reviewer</t>
        </is>
      </c>
      <c r="J4" s="21" t="inlineStr">
        <is>
          <t>Publication note</t>
        </is>
      </c>
    </row>
    <row r="5">
      <c r="A5" s="74" t="inlineStr">
        <is>
          <t>2026-07-23</t>
        </is>
      </c>
      <c r="B5" s="27" t="inlineStr">
        <is>
          <t>1.0</t>
        </is>
      </c>
      <c r="C5" s="27" t="inlineStr">
        <is>
          <t>Initial research freeze</t>
        </is>
      </c>
      <c r="D5" s="27" t="inlineStr">
        <is>
          <t>All</t>
        </is>
      </c>
      <c r="E5" s="27" t="inlineStr">
        <is>
          <t>S01-S39</t>
        </is>
      </c>
      <c r="F5" s="27" t="inlineStr">
        <is>
          <t>Initial public-evidence dossier, 13-stage control framework, 36 tests, formulas, scoring and distribution plan.</t>
        </is>
      </c>
      <c r="G5" s="27" t="inlineStr">
        <is>
          <t>Initial publication research</t>
        </is>
      </c>
      <c r="H5" s="27" t="str"/>
      <c r="I5" s="27" t="str"/>
      <c r="J5" s="27" t="inlineStr">
        <is>
          <t>No proprietary IVRIS data used.</t>
        </is>
      </c>
    </row>
    <row r="6">
      <c r="A6" s="78" t="inlineStr">
        <is>
          <t>2026-07-23</t>
        </is>
      </c>
      <c r="B6" t="inlineStr">
        <is>
          <t>1.0</t>
        </is>
      </c>
      <c r="C6" t="inlineStr">
        <is>
          <t>Public release</t>
        </is>
      </c>
      <c r="D6" t="inlineStr">
        <is>
          <t>All public sheets</t>
        </is>
      </c>
      <c r="E6" t="inlineStr">
        <is>
          <t>S01-S39</t>
        </is>
      </c>
      <c r="F6" t="inlineStr">
        <is>
          <t>Public release built from the research workbook. Internal strategy tabs (SERP audit, claim boundaries, citation objects, article blueprint, distribution plan) removed. Percentile note corrected to match the live nearest-rank formula. Reuse and citation terms added.</t>
        </is>
      </c>
      <c r="G6" t="inlineStr">
        <is>
          <t>Publication of https://ivristech.com/lead-routing-audit/</t>
        </is>
      </c>
      <c r="H6" t="inlineStr">
        <is>
          <t>IVRIS Tech</t>
        </is>
      </c>
      <c r="I6" t="inlineStr">
        <is>
          <t>IVRIS Tech</t>
        </is>
      </c>
      <c r="J6" t="inlineStr">
        <is>
          <t>Framework, formulas and control weights by IVRIS. No proprietary IVRIS performance data used.</t>
        </is>
      </c>
    </row>
    <row r="7">
      <c r="A7" s="78" t="n"/>
    </row>
    <row r="8">
      <c r="A8" s="78" t="n"/>
    </row>
    <row r="9">
      <c r="A9" s="78" t="n"/>
    </row>
    <row r="10">
      <c r="A10" s="78" t="n"/>
    </row>
    <row r="11">
      <c r="A11" s="78" t="n"/>
    </row>
    <row r="12">
      <c r="A12" s="78" t="n"/>
    </row>
    <row r="13">
      <c r="A13" s="78" t="n"/>
    </row>
    <row r="14">
      <c r="A14" s="78" t="n"/>
    </row>
    <row r="15">
      <c r="A15" s="78" t="n"/>
    </row>
    <row r="16">
      <c r="A16" s="78" t="n"/>
    </row>
    <row r="17">
      <c r="A17" s="78" t="n"/>
    </row>
    <row r="18">
      <c r="A18" s="78" t="n"/>
    </row>
    <row r="19">
      <c r="A19" s="78" t="n"/>
    </row>
    <row r="20">
      <c r="A20" s="78" t="n"/>
    </row>
    <row r="21">
      <c r="A21" s="78" t="n"/>
    </row>
    <row r="22">
      <c r="A22" s="78" t="n"/>
    </row>
    <row r="23">
      <c r="A23" s="78" t="n"/>
    </row>
    <row r="24">
      <c r="A24" s="78" t="n"/>
    </row>
    <row r="25">
      <c r="A25" s="78" t="n"/>
    </row>
    <row r="26">
      <c r="A26" s="78" t="n"/>
    </row>
    <row r="27">
      <c r="A27" s="78" t="n"/>
    </row>
    <row r="28">
      <c r="A28" s="78" t="n"/>
    </row>
    <row r="29">
      <c r="A29" s="78" t="n"/>
    </row>
    <row r="30">
      <c r="A30" s="78" t="n"/>
    </row>
    <row r="31">
      <c r="A31" s="78" t="n"/>
    </row>
    <row r="32">
      <c r="A32" s="78" t="n"/>
    </row>
    <row r="33">
      <c r="A33" s="78" t="n"/>
    </row>
    <row r="34">
      <c r="A34" s="78" t="n"/>
    </row>
    <row r="35">
      <c r="A35" s="78" t="n"/>
    </row>
    <row r="36">
      <c r="A36" s="78" t="n"/>
    </row>
    <row r="37">
      <c r="A37" s="78" t="n"/>
    </row>
    <row r="38">
      <c r="A38" s="78" t="n"/>
    </row>
    <row r="39">
      <c r="A39" s="78" t="n"/>
    </row>
    <row r="40">
      <c r="A40" s="78" t="n"/>
    </row>
    <row r="41">
      <c r="A41" s="78" t="n"/>
    </row>
    <row r="42">
      <c r="A42" s="78" t="n"/>
    </row>
    <row r="43">
      <c r="A43" s="78" t="n"/>
    </row>
    <row r="44">
      <c r="A44" s="78" t="n"/>
    </row>
    <row r="45">
      <c r="A45" s="78" t="n"/>
    </row>
    <row r="46">
      <c r="A46" s="78" t="n"/>
    </row>
    <row r="47">
      <c r="A47" s="78" t="n"/>
    </row>
    <row r="48">
      <c r="A48" s="78" t="n"/>
    </row>
    <row r="49">
      <c r="A49" s="78" t="n"/>
    </row>
    <row r="50">
      <c r="A50" s="78" t="n"/>
    </row>
    <row r="51">
      <c r="A51" s="78" t="n"/>
    </row>
    <row r="52">
      <c r="A52" s="78" t="n"/>
    </row>
    <row r="53">
      <c r="A53" s="78" t="n"/>
    </row>
    <row r="54">
      <c r="A54" s="78" t="n"/>
    </row>
    <row r="55">
      <c r="A55" s="78" t="n"/>
    </row>
    <row r="56">
      <c r="A56" s="78" t="n"/>
    </row>
    <row r="57">
      <c r="A57" s="78" t="n"/>
    </row>
    <row r="58">
      <c r="A58" s="78" t="n"/>
    </row>
    <row r="59">
      <c r="A59" s="78" t="n"/>
    </row>
    <row r="60">
      <c r="A60" s="78" t="n"/>
    </row>
    <row r="61">
      <c r="A61" s="78" t="n"/>
    </row>
    <row r="62">
      <c r="A62" s="78" t="n"/>
    </row>
    <row r="63">
      <c r="A63" s="78" t="n"/>
    </row>
    <row r="64">
      <c r="A64" s="78" t="n"/>
    </row>
    <row r="65">
      <c r="A65" s="78" t="n"/>
    </row>
    <row r="66">
      <c r="A66" s="78" t="n"/>
    </row>
    <row r="67">
      <c r="A67" s="78" t="n"/>
    </row>
    <row r="68">
      <c r="A68" s="78" t="n"/>
    </row>
    <row r="69">
      <c r="A69" s="78" t="n"/>
    </row>
    <row r="70">
      <c r="A70" s="78" t="n"/>
    </row>
    <row r="71">
      <c r="A71" s="78" t="n"/>
    </row>
    <row r="72">
      <c r="A72" s="78" t="n"/>
    </row>
    <row r="73">
      <c r="A73" s="78" t="n"/>
    </row>
    <row r="74">
      <c r="A74" s="78" t="n"/>
    </row>
    <row r="75">
      <c r="A75" s="78" t="n"/>
    </row>
    <row r="76">
      <c r="A76" s="78" t="n"/>
    </row>
    <row r="77">
      <c r="A77" s="78" t="n"/>
    </row>
    <row r="78">
      <c r="A78" s="78" t="n"/>
    </row>
    <row r="79">
      <c r="A79" s="78" t="n"/>
    </row>
    <row r="80">
      <c r="A80" s="78" t="n"/>
    </row>
    <row r="81">
      <c r="A81" s="78" t="n"/>
    </row>
    <row r="82">
      <c r="A82" s="78" t="n"/>
    </row>
    <row r="83">
      <c r="A83" s="78" t="n"/>
    </row>
    <row r="84">
      <c r="A84" s="78" t="n"/>
    </row>
    <row r="85">
      <c r="A85" s="78" t="n"/>
    </row>
    <row r="86">
      <c r="A86" s="78" t="n"/>
    </row>
    <row r="87">
      <c r="A87" s="78" t="n"/>
    </row>
    <row r="88">
      <c r="A88" s="78" t="n"/>
    </row>
    <row r="89">
      <c r="A89" s="78" t="n"/>
    </row>
    <row r="90">
      <c r="A90" s="78" t="n"/>
    </row>
    <row r="91">
      <c r="A91" s="78" t="n"/>
    </row>
    <row r="92">
      <c r="A92" s="78" t="n"/>
    </row>
    <row r="93">
      <c r="A93" s="78" t="n"/>
    </row>
    <row r="94">
      <c r="A94" s="78" t="n"/>
    </row>
    <row r="95">
      <c r="A95" s="78" t="n"/>
    </row>
    <row r="96">
      <c r="A96" s="78" t="n"/>
    </row>
    <row r="97">
      <c r="A97" s="78" t="n"/>
    </row>
    <row r="98">
      <c r="A98" s="78" t="n"/>
    </row>
    <row r="99">
      <c r="A99" s="78" t="n"/>
    </row>
    <row r="100">
      <c r="A100" s="78" t="n"/>
    </row>
    <row r="101">
      <c r="A101" s="78" t="n"/>
    </row>
    <row r="102">
      <c r="A102" s="78" t="n"/>
    </row>
    <row r="103">
      <c r="A103" s="78" t="n"/>
    </row>
    <row r="104">
      <c r="A104" s="78" t="n"/>
    </row>
    <row r="105">
      <c r="A105" s="78" t="n"/>
    </row>
    <row r="106">
      <c r="A106" s="78" t="n"/>
    </row>
    <row r="107">
      <c r="A107" s="78" t="n"/>
    </row>
    <row r="108">
      <c r="A108" s="78" t="n"/>
    </row>
    <row r="109">
      <c r="A109" s="78" t="n"/>
    </row>
    <row r="110">
      <c r="A110" s="78" t="n"/>
    </row>
    <row r="111">
      <c r="A111" s="78" t="n"/>
    </row>
    <row r="112">
      <c r="A112" s="78" t="n"/>
    </row>
    <row r="113">
      <c r="A113" s="78" t="n"/>
    </row>
    <row r="114">
      <c r="A114" s="78" t="n"/>
    </row>
    <row r="115">
      <c r="A115" s="78" t="n"/>
    </row>
    <row r="116">
      <c r="A116" s="78" t="n"/>
    </row>
    <row r="117">
      <c r="A117" s="78" t="n"/>
    </row>
    <row r="118">
      <c r="A118" s="78" t="n"/>
    </row>
    <row r="119">
      <c r="A119" s="78" t="n"/>
    </row>
    <row r="120">
      <c r="A120" s="78" t="n"/>
    </row>
    <row r="121">
      <c r="A121" s="78" t="n"/>
    </row>
    <row r="122">
      <c r="A122" s="78" t="n"/>
    </row>
    <row r="123">
      <c r="A123" s="78" t="n"/>
    </row>
    <row r="124">
      <c r="A124" s="78" t="n"/>
    </row>
    <row r="125">
      <c r="A125" s="78" t="n"/>
    </row>
    <row r="126">
      <c r="A126" s="78" t="n"/>
    </row>
    <row r="127">
      <c r="A127" s="78" t="n"/>
    </row>
    <row r="128">
      <c r="A128" s="78" t="n"/>
    </row>
    <row r="129">
      <c r="A129" s="78" t="n"/>
    </row>
    <row r="130">
      <c r="A130" s="78" t="n"/>
    </row>
    <row r="131">
      <c r="A131" s="78" t="n"/>
    </row>
    <row r="132">
      <c r="A132" s="78" t="n"/>
    </row>
    <row r="133">
      <c r="A133" s="78" t="n"/>
    </row>
    <row r="134">
      <c r="A134" s="78" t="n"/>
    </row>
    <row r="135">
      <c r="A135" s="78" t="n"/>
    </row>
    <row r="136">
      <c r="A136" s="78" t="n"/>
    </row>
    <row r="137">
      <c r="A137" s="78" t="n"/>
    </row>
    <row r="138">
      <c r="A138" s="78" t="n"/>
    </row>
    <row r="139">
      <c r="A139" s="78" t="n"/>
    </row>
    <row r="140">
      <c r="A140" s="78" t="n"/>
    </row>
    <row r="141">
      <c r="A141" s="78" t="n"/>
    </row>
    <row r="142">
      <c r="A142" s="78" t="n"/>
    </row>
    <row r="143">
      <c r="A143" s="78" t="n"/>
    </row>
    <row r="144">
      <c r="A144" s="78" t="n"/>
    </row>
    <row r="145">
      <c r="A145" s="78" t="n"/>
    </row>
    <row r="146">
      <c r="A146" s="78" t="n"/>
    </row>
    <row r="147">
      <c r="A147" s="78" t="n"/>
    </row>
    <row r="148">
      <c r="A148" s="78" t="n"/>
    </row>
    <row r="149">
      <c r="A149" s="78" t="n"/>
    </row>
    <row r="150">
      <c r="A150" s="78" t="n"/>
    </row>
    <row r="151">
      <c r="A151" s="78" t="n"/>
    </row>
    <row r="152">
      <c r="A152" s="78" t="n"/>
    </row>
    <row r="153">
      <c r="A153" s="78" t="n"/>
    </row>
    <row r="154">
      <c r="A154" s="78" t="n"/>
    </row>
    <row r="155">
      <c r="A155" s="78" t="n"/>
    </row>
    <row r="156">
      <c r="A156" s="78" t="n"/>
    </row>
    <row r="157">
      <c r="A157" s="78" t="n"/>
    </row>
    <row r="158">
      <c r="A158" s="78" t="n"/>
    </row>
    <row r="159">
      <c r="A159" s="78" t="n"/>
    </row>
    <row r="160">
      <c r="A160" s="78" t="n"/>
    </row>
    <row r="161">
      <c r="A161" s="78" t="n"/>
    </row>
    <row r="162">
      <c r="A162" s="78" t="n"/>
    </row>
    <row r="163">
      <c r="A163" s="78" t="n"/>
    </row>
    <row r="164">
      <c r="A164" s="78" t="n"/>
    </row>
    <row r="165">
      <c r="A165" s="78" t="n"/>
    </row>
    <row r="166">
      <c r="A166" s="78" t="n"/>
    </row>
    <row r="167">
      <c r="A167" s="78" t="n"/>
    </row>
    <row r="168">
      <c r="A168" s="78" t="n"/>
    </row>
    <row r="169">
      <c r="A169" s="78" t="n"/>
    </row>
    <row r="170">
      <c r="A170" s="78" t="n"/>
    </row>
    <row r="171">
      <c r="A171" s="78" t="n"/>
    </row>
    <row r="172">
      <c r="A172" s="78" t="n"/>
    </row>
    <row r="173">
      <c r="A173" s="78" t="n"/>
    </row>
    <row r="174">
      <c r="A174" s="78" t="n"/>
    </row>
    <row r="175">
      <c r="A175" s="78" t="n"/>
    </row>
    <row r="176">
      <c r="A176" s="78" t="n"/>
    </row>
    <row r="177">
      <c r="A177" s="78" t="n"/>
    </row>
    <row r="178">
      <c r="A178" s="78" t="n"/>
    </row>
    <row r="179">
      <c r="A179" s="78" t="n"/>
    </row>
    <row r="180">
      <c r="A180" s="78" t="n"/>
    </row>
    <row r="181">
      <c r="A181" s="78" t="n"/>
    </row>
    <row r="182">
      <c r="A182" s="78" t="n"/>
    </row>
    <row r="183">
      <c r="A183" s="78" t="n"/>
    </row>
    <row r="184">
      <c r="A184" s="78" t="n"/>
    </row>
    <row r="185">
      <c r="A185" s="78" t="n"/>
    </row>
    <row r="186">
      <c r="A186" s="78" t="n"/>
    </row>
    <row r="187">
      <c r="A187" s="78" t="n"/>
    </row>
    <row r="188">
      <c r="A188" s="78" t="n"/>
    </row>
    <row r="189">
      <c r="A189" s="78" t="n"/>
    </row>
    <row r="190">
      <c r="A190" s="78" t="n"/>
    </row>
    <row r="191">
      <c r="A191" s="78" t="n"/>
    </row>
    <row r="192">
      <c r="A192" s="78" t="n"/>
    </row>
    <row r="193">
      <c r="A193" s="78" t="n"/>
    </row>
    <row r="194">
      <c r="A194" s="78" t="n"/>
    </row>
    <row r="195">
      <c r="A195" s="78" t="n"/>
    </row>
    <row r="196">
      <c r="A196" s="78" t="n"/>
    </row>
    <row r="197">
      <c r="A197" s="78" t="n"/>
    </row>
    <row r="198">
      <c r="A198" s="78" t="n"/>
    </row>
    <row r="199">
      <c r="A199" s="78" t="n"/>
    </row>
    <row r="200">
      <c r="A200" s="78" t="n"/>
    </row>
  </sheetData>
  <mergeCells count="2">
    <mergeCell ref="A1:Z1"/>
    <mergeCell ref="A2:Z2"/>
  </mergeCells>
  <dataValidations count="1">
    <dataValidation sqref="C5:C200" showDropDown="0" showInputMessage="0" showErrorMessage="0" allowBlank="0" type="list">
      <formula1>"Initial research freeze,Source added,Source updated,Source removed/archived,Formula changed,Control changed,Test case changed,Editorial change,Asset release"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17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38" customWidth="1" min="3" max="3"/>
    <col width="20" customWidth="1" min="4" max="4"/>
    <col width="26" customWidth="1" min="5" max="5"/>
    <col width="42" customWidth="1" min="6" max="6"/>
    <col width="42" customWidth="1" min="7" max="7"/>
    <col width="32" customWidth="1" min="8" max="8"/>
    <col width="32" customWidth="1" min="9" max="9"/>
    <col width="28" customWidth="1" min="10" max="10"/>
    <col width="28" customWidth="1" min="11" max="11"/>
    <col width="28" customWidth="1" min="12" max="12"/>
    <col width="32" customWidth="1" min="13" max="13"/>
    <col width="22" customWidth="1" min="14" max="14"/>
    <col width="25" customWidth="1" min="15" max="15"/>
    <col width="16" customWidth="1" min="16" max="16"/>
    <col width="12" customWidth="1" min="17" max="17"/>
    <col width="14" customWidth="1" min="18" max="18"/>
    <col width="12" customWidth="1" min="19" max="19"/>
    <col width="14" customWidth="1" min="20" max="20"/>
  </cols>
  <sheetData>
    <row r="1" ht="28" customHeight="1">
      <c r="A1" s="9" t="inlineStr">
        <is>
          <t>IVRIS routing-audit control framework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Each row binds a stage to a control objective, evidence contract, four test types and named remediation ownership.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 ht="30" customHeight="1">
      <c r="A4" s="21" t="inlineStr">
        <is>
          <t>Stage #</t>
        </is>
      </c>
      <c r="B4" s="21" t="inlineStr">
        <is>
          <t>Stage</t>
        </is>
      </c>
      <c r="C4" s="21" t="inlineStr">
        <is>
          <t>Control objective</t>
        </is>
      </c>
      <c r="D4" s="21" t="inlineStr">
        <is>
          <t>Start event</t>
        </is>
      </c>
      <c r="E4" s="21" t="inlineStr">
        <is>
          <t>Expected output</t>
        </is>
      </c>
      <c r="F4" s="21" t="inlineStr">
        <is>
          <t>Audit evidence</t>
        </is>
      </c>
      <c r="G4" s="21" t="inlineStr">
        <is>
          <t>Required fields</t>
        </is>
      </c>
      <c r="H4" s="21" t="inlineStr">
        <is>
          <t>Automated control</t>
        </is>
      </c>
      <c r="I4" s="21" t="inlineStr">
        <is>
          <t>Human review</t>
        </is>
      </c>
      <c r="J4" s="21" t="inlineStr">
        <is>
          <t>Positive test</t>
        </is>
      </c>
      <c r="K4" s="21" t="inlineStr">
        <is>
          <t>Negative test</t>
        </is>
      </c>
      <c r="L4" s="21" t="inlineStr">
        <is>
          <t>Boundary test</t>
        </is>
      </c>
      <c r="M4" s="21" t="inlineStr">
        <is>
          <t>Exception test</t>
        </is>
      </c>
      <c r="N4" s="21" t="inlineStr">
        <is>
          <t>Control owner</t>
        </is>
      </c>
      <c r="O4" s="21" t="inlineStr">
        <is>
          <t>Remediation owner</t>
        </is>
      </c>
      <c r="P4" s="21" t="inlineStr">
        <is>
          <t>Source IDs</t>
        </is>
      </c>
      <c r="Q4" s="21" t="inlineStr">
        <is>
          <t>Config audit?</t>
        </is>
      </c>
      <c r="R4" s="21" t="inlineStr">
        <is>
          <t>Transaction test?</t>
        </is>
      </c>
      <c r="S4" s="21" t="inlineStr">
        <is>
          <t>Status</t>
        </is>
      </c>
      <c r="T4" s="21" t="inlineStr">
        <is>
          <t>Issue ID</t>
        </is>
      </c>
    </row>
    <row r="5">
      <c r="A5" s="27" t="n">
        <v>1</v>
      </c>
      <c r="B5" s="27" t="inlineStr">
        <is>
          <t>Form submission</t>
        </is>
      </c>
      <c r="C5" s="27" t="inlineStr">
        <is>
          <t>Prove that the user action generated one authoritative submission event.</t>
        </is>
      </c>
      <c r="D5" s="27" t="inlineStr">
        <is>
          <t>Submit event</t>
        </is>
      </c>
      <c r="E5" s="27" t="inlineStr">
        <is>
          <t>Submission ID plus received timestamp</t>
        </is>
      </c>
      <c r="F5" s="27" t="inlineStr">
        <is>
          <t>Form platform submission export, server receipt, browser/network trace</t>
        </is>
      </c>
      <c r="G5" s="27" t="inlineStr">
        <is>
          <t>Submission ID, form/version, source URL, UTC timestamp, payload hash</t>
        </is>
      </c>
      <c r="H5" s="27" t="inlineStr">
        <is>
          <t>Automated count reconciliation; synthetic heartbeat</t>
        </is>
      </c>
      <c r="I5" s="27" t="inlineStr">
        <is>
          <t>Visual form/version review and user-experience validation</t>
        </is>
      </c>
      <c r="J5" s="27" t="inlineStr">
        <is>
          <t>Positive: complete valid form</t>
        </is>
      </c>
      <c r="K5" s="27" t="inlineStr">
        <is>
          <t>Negative: required field missing</t>
        </is>
      </c>
      <c r="L5" s="27" t="inlineStr">
        <is>
          <t>Boundary: repeated click / exact size limit</t>
        </is>
      </c>
      <c r="M5" s="27" t="inlineStr">
        <is>
          <t>Exception: tracking script blocked or intake limit reached</t>
        </is>
      </c>
      <c r="N5" s="27" t="inlineStr">
        <is>
          <t>Marketing Operations</t>
        </is>
      </c>
      <c r="O5" s="27" t="inlineStr">
        <is>
          <t>Web/MarTech Engineering</t>
        </is>
      </c>
      <c r="P5" s="27" t="inlineStr">
        <is>
          <t>S15,S16,S02</t>
        </is>
      </c>
      <c r="Q5" s="27" t="inlineStr">
        <is>
          <t>Yes</t>
        </is>
      </c>
      <c r="R5" s="27" t="inlineStr">
        <is>
          <t>Yes</t>
        </is>
      </c>
      <c r="S5" s="27" t="str"/>
      <c r="T5" s="27" t="str"/>
    </row>
    <row r="6">
      <c r="A6" s="30" t="n">
        <v>2</v>
      </c>
      <c r="B6" s="30" t="inlineStr">
        <is>
          <t>Field capture</t>
        </is>
      </c>
      <c r="C6" s="30" t="inlineStr">
        <is>
          <t>Prove required routing and attribution fields were captured without silent coercion or loss.</t>
        </is>
      </c>
      <c r="D6" s="30" t="inlineStr">
        <is>
          <t>Authoritative submission</t>
        </is>
      </c>
      <c r="E6" s="30" t="inlineStr">
        <is>
          <t>Normalised captured payload</t>
        </is>
      </c>
      <c r="F6" s="30" t="inlineStr">
        <is>
          <t>Submission payload, form submission detail, API request</t>
        </is>
      </c>
      <c r="G6" s="30" t="inlineStr">
        <is>
          <t>Raw value, mapped value, datatype, null reason, field version</t>
        </is>
      </c>
      <c r="H6" s="30" t="inlineStr">
        <is>
          <t>Schema validation and null-rate alerts</t>
        </is>
      </c>
      <c r="I6" s="30" t="inlineStr">
        <is>
          <t>Review hidden/default fields and consent copy</t>
        </is>
      </c>
      <c r="J6" s="30" t="inlineStr">
        <is>
          <t>Positive: all routing fields</t>
        </is>
      </c>
      <c r="K6" s="30" t="inlineStr">
        <is>
          <t>Negative: malformed datatype</t>
        </is>
      </c>
      <c r="L6" s="30" t="inlineStr">
        <is>
          <t>Boundary: max length, Unicode, whitespace</t>
        </is>
      </c>
      <c r="M6" s="30" t="inlineStr">
        <is>
          <t>Exception: field exists in submission but not CRM property</t>
        </is>
      </c>
      <c r="N6" s="30" t="inlineStr">
        <is>
          <t>Marketing Operations</t>
        </is>
      </c>
      <c r="O6" s="30" t="inlineStr">
        <is>
          <t>CRM Administrator</t>
        </is>
      </c>
      <c r="P6" s="30" t="inlineStr">
        <is>
          <t>S16,S15</t>
        </is>
      </c>
      <c r="Q6" s="30" t="inlineStr">
        <is>
          <t>Yes</t>
        </is>
      </c>
      <c r="R6" s="30" t="inlineStr">
        <is>
          <t>Yes</t>
        </is>
      </c>
      <c r="S6" s="30" t="str"/>
      <c r="T6" s="30" t="str"/>
    </row>
    <row r="7">
      <c r="A7" s="27" t="n">
        <v>3</v>
      </c>
      <c r="B7" s="27" t="inlineStr">
        <is>
          <t>Consent</t>
        </is>
      </c>
      <c r="C7" s="27" t="inlineStr">
        <is>
          <t>Prove required consent state and evidence were captured for the applicable jurisdiction and purpose.</t>
        </is>
      </c>
      <c r="D7" s="27" t="inlineStr">
        <is>
          <t>Form interaction</t>
        </is>
      </c>
      <c r="E7" s="27" t="inlineStr">
        <is>
          <t>Consent record with text/version and timestamp</t>
        </is>
      </c>
      <c r="F7" s="27" t="inlineStr">
        <is>
          <t>Form version, consent property, policy/text snapshot</t>
        </is>
      </c>
      <c r="G7" s="27" t="inlineStr">
        <is>
          <t>Consent choice, lawful-basis field, text version, timestamp, source</t>
        </is>
      </c>
      <c r="H7" s="27" t="inlineStr">
        <is>
          <t>Required-field and version-drift monitor</t>
        </is>
      </c>
      <c r="I7" s="27" t="inlineStr">
        <is>
          <t>Legal review of wording and jurisdiction rules</t>
        </is>
      </c>
      <c r="J7" s="27" t="inlineStr">
        <is>
          <t>Positive: valid affirmative choice</t>
        </is>
      </c>
      <c r="K7" s="27" t="inlineStr">
        <is>
          <t>Negative: no required consent</t>
        </is>
      </c>
      <c r="L7" s="27" t="inlineStr">
        <is>
          <t>Boundary: old form after default text update</t>
        </is>
      </c>
      <c r="M7" s="27" t="inlineStr">
        <is>
          <t>Exception: consent stored in submission but missing on CRM</t>
        </is>
      </c>
      <c r="N7" s="27" t="inlineStr">
        <is>
          <t>Privacy/Marketing Operations</t>
        </is>
      </c>
      <c r="O7" s="27" t="inlineStr">
        <is>
          <t>Legal + Marketing Operations</t>
        </is>
      </c>
      <c r="P7" s="27" t="inlineStr">
        <is>
          <t>S17,S35,S36</t>
        </is>
      </c>
      <c r="Q7" s="27" t="inlineStr">
        <is>
          <t>Yes</t>
        </is>
      </c>
      <c r="R7" s="27" t="inlineStr">
        <is>
          <t>Yes</t>
        </is>
      </c>
      <c r="S7" s="27" t="str"/>
      <c r="T7" s="27" t="str"/>
    </row>
    <row r="8">
      <c r="A8" s="30" t="n">
        <v>4</v>
      </c>
      <c r="B8" s="30" t="inlineStr">
        <is>
          <t>Enrichment</t>
        </is>
      </c>
      <c r="C8" s="30" t="inlineStr">
        <is>
          <t>Prove enrichment either returned usable data or invoked a safe documented fallback.</t>
        </is>
      </c>
      <c r="D8" s="30" t="inlineStr">
        <is>
          <t>Eligible CRM/submission identity</t>
        </is>
      </c>
      <c r="E8" s="30" t="inlineStr">
        <is>
          <t>Enrichment result, no-match state or timeout</t>
        </is>
      </c>
      <c r="F8" s="30" t="inlineStr">
        <is>
          <t>Vendor activity, returned fields, match/no-match status</t>
        </is>
      </c>
      <c r="G8" s="30" t="inlineStr">
        <is>
          <t>Provider, request ID, requested at, completed at, match status, overwrite policy</t>
        </is>
      </c>
      <c r="H8" s="30" t="inlineStr">
        <is>
          <t>Timeout, no-match and overwrite alerts</t>
        </is>
      </c>
      <c r="I8" s="30" t="inlineStr">
        <is>
          <t>Review field trust and routing dependence</t>
        </is>
      </c>
      <c r="J8" s="30" t="inlineStr">
        <is>
          <t>Positive: business email/domain match</t>
        </is>
      </c>
      <c r="K8" s="30" t="inlineStr">
        <is>
          <t>Negative: personal email or no domain</t>
        </is>
      </c>
      <c r="L8" s="30" t="inlineStr">
        <is>
          <t>Boundary: ambiguous company identity</t>
        </is>
      </c>
      <c r="M8" s="30" t="inlineStr">
        <is>
          <t>Exception: provider timeout/rate limit</t>
        </is>
      </c>
      <c r="N8" s="30" t="inlineStr">
        <is>
          <t>Revenue Operations</t>
        </is>
      </c>
      <c r="O8" s="30" t="inlineStr">
        <is>
          <t>Data/Integration Engineering</t>
        </is>
      </c>
      <c r="P8" s="30" t="inlineStr">
        <is>
          <t>S18</t>
        </is>
      </c>
      <c r="Q8" s="30" t="inlineStr">
        <is>
          <t>Yes</t>
        </is>
      </c>
      <c r="R8" s="30" t="inlineStr">
        <is>
          <t>Yes</t>
        </is>
      </c>
      <c r="S8" s="30" t="str"/>
      <c r="T8" s="30" t="str"/>
    </row>
    <row r="9">
      <c r="A9" s="27" t="n">
        <v>5</v>
      </c>
      <c r="B9" s="27" t="inlineStr">
        <is>
          <t>Validation</t>
        </is>
      </c>
      <c r="C9" s="27" t="inlineStr">
        <is>
          <t>Prove invalid records are rejected or quarantined without disappearing.</t>
        </is>
      </c>
      <c r="D9" s="27" t="inlineStr">
        <is>
          <t>Captured/enriched payload</t>
        </is>
      </c>
      <c r="E9" s="27" t="inlineStr">
        <is>
          <t>Valid record or explicit quarantine/rejection</t>
        </is>
      </c>
      <c r="F9" s="27" t="inlineStr">
        <is>
          <t>Validation error, workflow branch, quarantine queue</t>
        </is>
      </c>
      <c r="G9" s="27" t="inlineStr">
        <is>
          <t>Rule ID/version, failed field, reason, recovery owner</t>
        </is>
      </c>
      <c r="H9" s="27" t="inlineStr">
        <is>
          <t>Validation-error rate and orphan monitor</t>
        </is>
      </c>
      <c r="I9" s="27" t="inlineStr">
        <is>
          <t>Review business validity and false positives</t>
        </is>
      </c>
      <c r="J9" s="27" t="inlineStr">
        <is>
          <t>Positive: valid required fields</t>
        </is>
      </c>
      <c r="K9" s="27" t="inlineStr">
        <is>
          <t>Negative: invalid email/country/value</t>
        </is>
      </c>
      <c r="L9" s="27" t="inlineStr">
        <is>
          <t>Boundary: exact threshold or allowed format edge</t>
        </is>
      </c>
      <c r="M9" s="27" t="inlineStr">
        <is>
          <t>Exception: validation rule changed during deployment</t>
        </is>
      </c>
      <c r="N9" s="27" t="inlineStr">
        <is>
          <t>CRM Administrator</t>
        </is>
      </c>
      <c r="O9" s="27" t="inlineStr">
        <is>
          <t>CRM Administrator</t>
        </is>
      </c>
      <c r="P9" s="27" t="inlineStr">
        <is>
          <t>S08,S27</t>
        </is>
      </c>
      <c r="Q9" s="27" t="inlineStr">
        <is>
          <t>Yes</t>
        </is>
      </c>
      <c r="R9" s="27" t="inlineStr">
        <is>
          <t>Yes</t>
        </is>
      </c>
      <c r="S9" s="27" t="str"/>
      <c r="T9" s="27" t="str"/>
    </row>
    <row r="10">
      <c r="A10" s="30" t="n">
        <v>6</v>
      </c>
      <c r="B10" s="30" t="inlineStr">
        <is>
          <t>Deduplication</t>
        </is>
      </c>
      <c r="C10" s="30" t="inlineStr">
        <is>
          <t>Prove one logical identity produces one intended live record and a recorded merge/update path.</t>
        </is>
      </c>
      <c r="D10" s="30" t="inlineStr">
        <is>
          <t>Validated identity</t>
        </is>
      </c>
      <c r="E10" s="30" t="inlineStr">
        <is>
          <t>Single canonical record or documented duplicate disposition</t>
        </is>
      </c>
      <c r="F10" s="30" t="inlineStr">
        <is>
          <t>Duplicate rule result, matching evidence, merge history</t>
        </is>
      </c>
      <c r="G10" s="30" t="inlineStr">
        <is>
          <t>Identity key, candidate IDs, rule/version, action, canonical ID</t>
        </is>
      </c>
      <c r="H10" s="30" t="inlineStr">
        <is>
          <t>Duplicate-rate and concurrent-submit tests</t>
        </is>
      </c>
      <c r="I10" s="30" t="inlineStr">
        <is>
          <t>Review ambiguous identities and false merges</t>
        </is>
      </c>
      <c r="J10" s="30" t="inlineStr">
        <is>
          <t>Positive: new unique identity</t>
        </is>
      </c>
      <c r="K10" s="30" t="inlineStr">
        <is>
          <t>Negative: known duplicate</t>
        </is>
      </c>
      <c r="L10" s="30" t="inlineStr">
        <is>
          <t>Boundary: simultaneous duplicate submissions</t>
        </is>
      </c>
      <c r="M10" s="30" t="inlineStr">
        <is>
          <t>Exception: channel bypasses duplicate rule</t>
        </is>
      </c>
      <c r="N10" s="30" t="inlineStr">
        <is>
          <t>CRM Administrator</t>
        </is>
      </c>
      <c r="O10" s="30" t="inlineStr">
        <is>
          <t>Data Governance/CRM Administrator</t>
        </is>
      </c>
      <c r="P10" s="30" t="inlineStr">
        <is>
          <t>S10,S11,S24</t>
        </is>
      </c>
      <c r="Q10" s="30" t="inlineStr">
        <is>
          <t>Yes</t>
        </is>
      </c>
      <c r="R10" s="30" t="inlineStr">
        <is>
          <t>Yes</t>
        </is>
      </c>
      <c r="S10" s="30" t="str"/>
      <c r="T10" s="30" t="str"/>
    </row>
    <row r="11">
      <c r="A11" s="27" t="n">
        <v>7</v>
      </c>
      <c r="B11" s="27" t="inlineStr">
        <is>
          <t>Account matching</t>
        </is>
      </c>
      <c r="C11" s="27" t="inlineStr">
        <is>
          <t>Prove the lead is linked to the correct account or explicitly marked unmatched.</t>
        </is>
      </c>
      <c r="D11" s="27" t="inlineStr">
        <is>
          <t>Canonical lead/contact</t>
        </is>
      </c>
      <c r="E11" s="27" t="inlineStr">
        <is>
          <t>Expected account ID or approved unmatched state</t>
        </is>
      </c>
      <c r="F11" s="27" t="inlineStr">
        <is>
          <t>Association history, domain/match trace, candidate list</t>
        </is>
      </c>
      <c r="G11" s="27" t="inlineStr">
        <is>
          <t>Match keys, candidates, selected account, confidence/rule version</t>
        </is>
      </c>
      <c r="H11" s="27" t="inlineStr">
        <is>
          <t>Unmatched and multi-match alerts</t>
        </is>
      </c>
      <c r="I11" s="27" t="inlineStr">
        <is>
          <t>Review subsidiaries, aliases and strategic-account overrides</t>
        </is>
      </c>
      <c r="J11" s="27" t="inlineStr">
        <is>
          <t>Positive: unique domain match</t>
        </is>
      </c>
      <c r="K11" s="27" t="inlineStr">
        <is>
          <t>Negative: no account candidate</t>
        </is>
      </c>
      <c r="L11" s="27" t="inlineStr">
        <is>
          <t>Boundary: multiple domains or multiple candidate accounts</t>
        </is>
      </c>
      <c r="M11" s="27" t="inlineStr">
        <is>
          <t>Exception: account merge/domain change</t>
        </is>
      </c>
      <c r="N11" s="27" t="inlineStr">
        <is>
          <t>Revenue Operations</t>
        </is>
      </c>
      <c r="O11" s="27" t="inlineStr">
        <is>
          <t>CRM Administrator/ABM Operations</t>
        </is>
      </c>
      <c r="P11" s="27" t="inlineStr">
        <is>
          <t>S25</t>
        </is>
      </c>
      <c r="Q11" s="27" t="inlineStr">
        <is>
          <t>Yes</t>
        </is>
      </c>
      <c r="R11" s="27" t="inlineStr">
        <is>
          <t>Yes</t>
        </is>
      </c>
      <c r="S11" s="27" t="str"/>
      <c r="T11" s="27" t="str"/>
    </row>
    <row r="12">
      <c r="A12" s="30" t="n">
        <v>8</v>
      </c>
      <c r="B12" s="30" t="inlineStr">
        <is>
          <t>Qualification</t>
        </is>
      </c>
      <c r="C12" s="30" t="inlineStr">
        <is>
          <t>Prove qualification outcome matches the frozen rule and preserves reason codes.</t>
        </is>
      </c>
      <c r="D12" s="30" t="inlineStr">
        <is>
          <t>Matched/unmatched record with required fields</t>
        </is>
      </c>
      <c r="E12" s="30" t="inlineStr">
        <is>
          <t>Qualified, disqualified or manual-review state</t>
        </is>
      </c>
      <c r="F12" s="30" t="inlineStr">
        <is>
          <t>Score/qualification history, workflow branch</t>
        </is>
      </c>
      <c r="G12" s="30" t="inlineStr">
        <is>
          <t>Input values, score, rule version, decision, reason</t>
        </is>
      </c>
      <c r="H12" s="30" t="inlineStr">
        <is>
          <t>Threshold regression and branch counts</t>
        </is>
      </c>
      <c r="I12" s="30" t="inlineStr">
        <is>
          <t>Review policy and qualitative exceptions</t>
        </is>
      </c>
      <c r="J12" s="30" t="inlineStr">
        <is>
          <t>Positive: clearly qualified</t>
        </is>
      </c>
      <c r="K12" s="30" t="inlineStr">
        <is>
          <t>Negative: clearly disqualified</t>
        </is>
      </c>
      <c r="L12" s="30" t="inlineStr">
        <is>
          <t>Boundary: exactly below/at/above threshold</t>
        </is>
      </c>
      <c r="M12" s="30" t="inlineStr">
        <is>
          <t>Exception: missing enrichment field used by score</t>
        </is>
      </c>
      <c r="N12" s="30" t="inlineStr">
        <is>
          <t>Revenue Operations</t>
        </is>
      </c>
      <c r="O12" s="30" t="inlineStr">
        <is>
          <t>Marketing Operations</t>
        </is>
      </c>
      <c r="P12" s="30" t="inlineStr">
        <is>
          <t>S20,S21</t>
        </is>
      </c>
      <c r="Q12" s="30" t="inlineStr">
        <is>
          <t>Yes</t>
        </is>
      </c>
      <c r="R12" s="30" t="inlineStr">
        <is>
          <t>Yes</t>
        </is>
      </c>
      <c r="S12" s="30" t="str"/>
      <c r="T12" s="30" t="str"/>
    </row>
    <row r="13">
      <c r="A13" s="27" t="n">
        <v>9</v>
      </c>
      <c r="B13" s="27" t="inlineStr">
        <is>
          <t>Routing decision</t>
        </is>
      </c>
      <c r="C13" s="27" t="inlineStr">
        <is>
          <t>Prove the evaluated route and fallback are deterministic for the frozen rule version.</t>
        </is>
      </c>
      <c r="D13" s="27" t="inlineStr">
        <is>
          <t>Qualified eligible record</t>
        </is>
      </c>
      <c r="E13" s="27" t="inlineStr">
        <is>
          <t>Route decision record</t>
        </is>
      </c>
      <c r="F13" s="27" t="inlineStr">
        <is>
          <t>Workflow/Flow/Apex/router log, branch outcome</t>
        </is>
      </c>
      <c r="G13" s="27" t="inlineStr">
        <is>
          <t>Route ID, rule/version, inputs, selected branch, fallback reason</t>
        </is>
      </c>
      <c r="H13" s="27" t="inlineStr">
        <is>
          <t>Branch coverage, fallback-rate alert</t>
        </is>
      </c>
      <c r="I13" s="27" t="inlineStr">
        <is>
          <t>Review overlapping criteria and hierarchy</t>
        </is>
      </c>
      <c r="J13" s="27" t="inlineStr">
        <is>
          <t>Positive: standard territory/product</t>
        </is>
      </c>
      <c r="K13" s="27" t="inlineStr">
        <is>
          <t>Negative: ineligible route</t>
        </is>
      </c>
      <c r="L13" s="27" t="inlineStr">
        <is>
          <t>Boundary: territory and score boundary</t>
        </is>
      </c>
      <c r="M13" s="27" t="inlineStr">
        <is>
          <t>Exception: no rule match or competing automation</t>
        </is>
      </c>
      <c r="N13" s="27" t="inlineStr">
        <is>
          <t>Sales Operations</t>
        </is>
      </c>
      <c r="O13" s="27" t="inlineStr">
        <is>
          <t>CRM Administrator</t>
        </is>
      </c>
      <c r="P13" s="27" t="inlineStr">
        <is>
          <t>S06,S08,S09,S20,S21</t>
        </is>
      </c>
      <c r="Q13" s="27" t="inlineStr">
        <is>
          <t>Yes</t>
        </is>
      </c>
      <c r="R13" s="27" t="inlineStr">
        <is>
          <t>Yes</t>
        </is>
      </c>
      <c r="S13" s="27" t="str"/>
      <c r="T13" s="27" t="str"/>
    </row>
    <row r="14">
      <c r="A14" s="30" t="n">
        <v>10</v>
      </c>
      <c r="B14" s="30" t="inlineStr">
        <is>
          <t>Owner assignment</t>
        </is>
      </c>
      <c r="C14" s="30" t="inlineStr">
        <is>
          <t>Prove exactly one valid owner or queue was written and matches the routing oracle.</t>
        </is>
      </c>
      <c r="D14" s="30" t="inlineStr">
        <is>
          <t>Route decision</t>
        </is>
      </c>
      <c r="E14" s="30" t="inlineStr">
        <is>
          <t>Owner field history and current owner</t>
        </is>
      </c>
      <c r="F14" s="30" t="inlineStr">
        <is>
          <t>Assignment record, owner history, queue membership</t>
        </is>
      </c>
      <c r="G14" s="30" t="inlineStr">
        <is>
          <t>Expected owner, actual owner, assigned at, prior owner, source</t>
        </is>
      </c>
      <c r="H14" s="30" t="inlineStr">
        <is>
          <t>Wrong-owner, unowned and inactive-owner alerts</t>
        </is>
      </c>
      <c r="I14" s="30" t="inlineStr">
        <is>
          <t>Review named-account overrides and roster changes</t>
        </is>
      </c>
      <c r="J14" s="30" t="inlineStr">
        <is>
          <t>Positive: active expected owner</t>
        </is>
      </c>
      <c r="K14" s="30" t="inlineStr">
        <is>
          <t>Negative: owner ineligible</t>
        </is>
      </c>
      <c r="L14" s="30" t="inlineStr">
        <is>
          <t>Boundary: round-robin reset or capacity edge</t>
        </is>
      </c>
      <c r="M14" s="30" t="inlineStr">
        <is>
          <t>Exception: inactive user, API path not invoking rule</t>
        </is>
      </c>
      <c r="N14" s="30" t="inlineStr">
        <is>
          <t>Sales Operations</t>
        </is>
      </c>
      <c r="O14" s="30" t="inlineStr">
        <is>
          <t>CRM Administrator</t>
        </is>
      </c>
      <c r="P14" s="30" t="inlineStr">
        <is>
          <t>S05,S07,S19,S22</t>
        </is>
      </c>
      <c r="Q14" s="30" t="inlineStr">
        <is>
          <t>Yes</t>
        </is>
      </c>
      <c r="R14" s="30" t="inlineStr">
        <is>
          <t>Yes</t>
        </is>
      </c>
      <c r="S14" s="30" t="str"/>
      <c r="T14" s="30" t="str"/>
    </row>
    <row r="15">
      <c r="A15" s="27" t="n">
        <v>11</v>
      </c>
      <c r="B15" s="27" t="inlineStr">
        <is>
          <t>Notification</t>
        </is>
      </c>
      <c r="C15" s="27" t="inlineStr">
        <is>
          <t>Prove the responsible party received or could reliably discover the assignment.</t>
        </is>
      </c>
      <c r="D15" s="27" t="inlineStr">
        <is>
          <t>Owner assignment</t>
        </is>
      </c>
      <c r="E15" s="27" t="inlineStr">
        <is>
          <t>Delivered notification or documented queue visibility</t>
        </is>
      </c>
      <c r="F15" s="27" t="inlineStr">
        <is>
          <t>Email/event record, task creation, Slack/webhook log</t>
        </is>
      </c>
      <c r="G15" s="27" t="inlineStr">
        <is>
          <t>Channel, recipient, sent at, delivery/status, template/version</t>
        </is>
      </c>
      <c r="H15" s="27" t="inlineStr">
        <is>
          <t>Delivery-failure and missing-task alert</t>
        </is>
      </c>
      <c r="I15" s="27" t="inlineStr">
        <is>
          <t>Review content, escalation and channel suitability</t>
        </is>
      </c>
      <c r="J15" s="27" t="inlineStr">
        <is>
          <t>Positive: standard assignment notification</t>
        </is>
      </c>
      <c r="K15" s="27" t="inlineStr">
        <is>
          <t>Negative: invalid recipient</t>
        </is>
      </c>
      <c r="L15" s="27" t="inlineStr">
        <is>
          <t>Boundary: notification suppressed by channel/API</t>
        </is>
      </c>
      <c r="M15" s="27" t="inlineStr">
        <is>
          <t>Exception: email limit or integration outage</t>
        </is>
      </c>
      <c r="N15" s="27" t="inlineStr">
        <is>
          <t>Sales Operations</t>
        </is>
      </c>
      <c r="O15" s="27" t="inlineStr">
        <is>
          <t>CRM/Integration Administrator</t>
        </is>
      </c>
      <c r="P15" s="27" t="inlineStr">
        <is>
          <t>S14,S29,S31</t>
        </is>
      </c>
      <c r="Q15" s="27" t="inlineStr">
        <is>
          <t>Yes</t>
        </is>
      </c>
      <c r="R15" s="27" t="inlineStr">
        <is>
          <t>Yes</t>
        </is>
      </c>
      <c r="S15" s="27" t="str"/>
      <c r="T15" s="27" t="str"/>
    </row>
    <row r="16">
      <c r="A16" s="30" t="n">
        <v>12</v>
      </c>
      <c r="B16" s="30" t="inlineStr">
        <is>
          <t>Acceptance</t>
        </is>
      </c>
      <c r="C16" s="30" t="inlineStr">
        <is>
          <t>Prove responsibility was explicitly accepted when the process requires it.</t>
        </is>
      </c>
      <c r="D16" s="30" t="inlineStr">
        <is>
          <t>Assignment/notification</t>
        </is>
      </c>
      <c r="E16" s="30" t="inlineStr">
        <is>
          <t>Acceptance event or escalation</t>
        </is>
      </c>
      <c r="F16" s="30" t="inlineStr">
        <is>
          <t>Status change, queue claim, task completion, audit event</t>
        </is>
      </c>
      <c r="G16" s="30" t="inlineStr">
        <is>
          <t>Accepted by, accepted at, method, SLA, escalation</t>
        </is>
      </c>
      <c r="H16" s="30" t="inlineStr">
        <is>
          <t>Unaccepted-lead alert and queue ageing</t>
        </is>
      </c>
      <c r="I16" s="30" t="inlineStr">
        <is>
          <t>Review whether acceptance event is meaningful</t>
        </is>
      </c>
      <c r="J16" s="30" t="inlineStr">
        <is>
          <t>Positive: accepted within SLA</t>
        </is>
      </c>
      <c r="K16" s="30" t="inlineStr">
        <is>
          <t>Negative: ignored assignment</t>
        </is>
      </c>
      <c r="L16" s="30" t="inlineStr">
        <is>
          <t>Boundary: accepted at exact SLA</t>
        </is>
      </c>
      <c r="M16" s="30" t="inlineStr">
        <is>
          <t>Exception: reassigned before acceptance</t>
        </is>
      </c>
      <c r="N16" s="30" t="inlineStr">
        <is>
          <t>Sales Operations</t>
        </is>
      </c>
      <c r="O16" s="30" t="inlineStr">
        <is>
          <t>Sales Management</t>
        </is>
      </c>
      <c r="P16" s="30" t="inlineStr">
        <is>
          <t>IVRIS synthesis; S22</t>
        </is>
      </c>
      <c r="Q16" s="30" t="inlineStr">
        <is>
          <t>Yes</t>
        </is>
      </c>
      <c r="R16" s="30" t="inlineStr">
        <is>
          <t>Yes</t>
        </is>
      </c>
      <c r="S16" s="30" t="str"/>
      <c r="T16" s="30" t="str"/>
    </row>
    <row r="17">
      <c r="A17" s="27" t="n">
        <v>13</v>
      </c>
      <c r="B17" s="27" t="inlineStr">
        <is>
          <t>First action</t>
        </is>
      </c>
      <c r="C17" s="27" t="inlineStr">
        <is>
          <t>Prove a qualifying human action occurred and is linked to the same lead.</t>
        </is>
      </c>
      <c r="D17" s="27" t="inlineStr">
        <is>
          <t>Acceptance or assignment</t>
        </is>
      </c>
      <c r="E17" s="27" t="inlineStr">
        <is>
          <t>First valid activity event</t>
        </is>
      </c>
      <c r="F17" s="27" t="inlineStr">
        <is>
          <t>CRM activity, dialer/email event, meeting/task</t>
        </is>
      </c>
      <c r="G17" s="27" t="inlineStr">
        <is>
          <t>Activity ID/type, actor, occurred at, automated flag, lead ID</t>
        </is>
      </c>
      <c r="H17" s="27" t="inlineStr">
        <is>
          <t>First-action SLA and no-activity monitor</t>
        </is>
      </c>
      <c r="I17" s="27" t="inlineStr">
        <is>
          <t>Review action quality and false automated events</t>
        </is>
      </c>
      <c r="J17" s="27" t="inlineStr">
        <is>
          <t>Positive: qualifying human action</t>
        </is>
      </c>
      <c r="K17" s="27" t="inlineStr">
        <is>
          <t>Negative: only automated acknowledgement</t>
        </is>
      </c>
      <c r="L17" s="27" t="inlineStr">
        <is>
          <t>Boundary: action at exact SLA</t>
        </is>
      </c>
      <c r="M17" s="27" t="inlineStr">
        <is>
          <t>Exception: activity occurred in external tool but did not sync</t>
        </is>
      </c>
      <c r="N17" s="27" t="inlineStr">
        <is>
          <t>Sales Operations</t>
        </is>
      </c>
      <c r="O17" s="27" t="inlineStr">
        <is>
          <t>Sales Management/Integration Admin</t>
        </is>
      </c>
      <c r="P17" s="27" t="inlineStr">
        <is>
          <t>S26,S27,S29</t>
        </is>
      </c>
      <c r="Q17" s="27" t="inlineStr">
        <is>
          <t>Yes</t>
        </is>
      </c>
      <c r="R17" s="27" t="inlineStr">
        <is>
          <t>Yes</t>
        </is>
      </c>
      <c r="S17" s="27" t="str"/>
      <c r="T17" s="27" t="str"/>
    </row>
  </sheetData>
  <mergeCells count="2">
    <mergeCell ref="A1:Z1"/>
    <mergeCell ref="A2:Z2"/>
  </mergeCells>
  <conditionalFormatting sqref="S5:S100">
    <cfRule type="expression" priority="1" dxfId="0">
      <formula>S5="Pass"</formula>
    </cfRule>
    <cfRule type="expression" priority="2" dxfId="1">
      <formula>S5="Warning"</formula>
    </cfRule>
    <cfRule type="expression" priority="3" dxfId="2">
      <formula>S5="Fail"</formula>
    </cfRule>
  </conditionalFormatting>
  <dataValidations count="1">
    <dataValidation sqref="S5:S100" showDropDown="0" showInputMessage="0" showErrorMessage="0" allowBlank="0" type="list">
      <formula1>"Pass,Warning,Fail,Not tested"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4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20" customWidth="1" min="3" max="3"/>
    <col width="38" customWidth="1" min="4" max="4"/>
    <col width="38" customWidth="1" min="5" max="5"/>
    <col width="48" customWidth="1" min="6" max="6"/>
    <col width="34" customWidth="1" min="7" max="7"/>
    <col width="18" customWidth="1" min="8" max="8"/>
    <col width="18" customWidth="1" min="9" max="9"/>
    <col width="26" customWidth="1" min="10" max="10"/>
    <col width="30" customWidth="1" min="11" max="11"/>
    <col width="18" customWidth="1" min="12" max="12"/>
    <col width="16" customWidth="1" min="13" max="13"/>
    <col width="14" customWidth="1" min="14" max="14"/>
    <col width="14" customWidth="1" min="15" max="15"/>
  </cols>
  <sheetData>
    <row r="1" ht="28" customHeight="1">
      <c r="A1" s="9" t="inlineStr">
        <is>
          <t>Lead-routing test-case library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36 deterministic scenarios. Copy selected cases into the Run Log and freeze the expected route before execution.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 ht="30" customHeight="1">
      <c r="A4" s="21" t="inlineStr">
        <is>
          <t>Test ID</t>
        </is>
      </c>
      <c r="B4" s="21" t="inlineStr">
        <is>
          <t>Type</t>
        </is>
      </c>
      <c r="C4" s="21" t="inlineStr">
        <is>
          <t>Stage focus</t>
        </is>
      </c>
      <c r="D4" s="21" t="inlineStr">
        <is>
          <t>Scenario</t>
        </is>
      </c>
      <c r="E4" s="21" t="inlineStr">
        <is>
          <t>Setup / input</t>
        </is>
      </c>
      <c r="F4" s="21" t="inlineStr">
        <is>
          <t>Expected outcome</t>
        </is>
      </c>
      <c r="G4" s="21" t="inlineStr">
        <is>
          <t>Required evidence</t>
        </is>
      </c>
      <c r="H4" s="21" t="inlineStr">
        <is>
          <t>Severity if failed</t>
        </is>
      </c>
      <c r="I4" s="21" t="inlineStr">
        <is>
          <t>Automation</t>
        </is>
      </c>
      <c r="J4" s="21" t="inlineStr">
        <is>
          <t>Applicable platform/channel</t>
        </is>
      </c>
      <c r="K4" s="21" t="inlineStr">
        <is>
          <t>Preconditions</t>
        </is>
      </c>
      <c r="L4" s="21" t="inlineStr">
        <is>
          <t>Assigned tester</t>
        </is>
      </c>
      <c r="M4" s="21" t="inlineStr">
        <is>
          <t>Planned date</t>
        </is>
      </c>
      <c r="N4" s="21" t="inlineStr">
        <is>
          <t>Run status</t>
        </is>
      </c>
      <c r="O4" s="21" t="inlineStr">
        <is>
          <t>Issue ID</t>
        </is>
      </c>
    </row>
    <row r="5">
      <c r="A5" s="27" t="inlineStr">
        <is>
          <t>TC01</t>
        </is>
      </c>
      <c r="B5" s="27" t="inlineStr">
        <is>
          <t>Positive</t>
        </is>
      </c>
      <c r="C5" s="27" t="inlineStr">
        <is>
          <t>Submission to owner</t>
        </is>
      </c>
      <c r="D5" s="27" t="inlineStr">
        <is>
          <t>Standard qualified inbound lead with all required fields</t>
        </is>
      </c>
      <c r="E5" s="27" t="inlineStr">
        <is>
          <t>Synthetic business email, unique domain, supported territory, score above threshold</t>
        </is>
      </c>
      <c r="F5" s="27" t="inlineStr">
        <is>
          <t>Exactly one CRM record; expected account/route/owner; notification; acceptance and first action clocks start</t>
        </is>
      </c>
      <c r="G5" s="27" t="inlineStr">
        <is>
          <t>Submission ID, CRM ID, route log, owner history, notification record</t>
        </is>
      </c>
      <c r="H5" s="27" t="inlineStr">
        <is>
          <t>Critical</t>
        </is>
      </c>
      <c r="I5" s="27" t="inlineStr">
        <is>
          <t>Automate</t>
        </is>
      </c>
      <c r="J5" s="27" t="inlineStr">
        <is>
          <t>Platform-neutral; label exact channel</t>
        </is>
      </c>
      <c r="K5" s="27" t="str"/>
      <c r="L5" s="27" t="str"/>
      <c r="M5" s="27" t="str"/>
      <c r="N5" s="27" t="inlineStr">
        <is>
          <t>Not planned</t>
        </is>
      </c>
      <c r="O5" s="27" t="str"/>
    </row>
    <row r="6">
      <c r="A6" s="30" t="inlineStr">
        <is>
          <t>TC02</t>
        </is>
      </c>
      <c r="B6" s="30" t="inlineStr">
        <is>
          <t>Positive</t>
        </is>
      </c>
      <c r="C6" s="30" t="inlineStr">
        <is>
          <t>Form capture</t>
        </is>
      </c>
      <c r="D6" s="30" t="inlineStr">
        <is>
          <t>Native form submission with hidden source fields</t>
        </is>
      </c>
      <c r="E6" s="30" t="inlineStr">
        <is>
          <t>Valid values for every required routing and attribution field</t>
        </is>
      </c>
      <c r="F6" s="30" t="inlineStr">
        <is>
          <t>Raw submission values equal normalised CRM values under documented mapping</t>
        </is>
      </c>
      <c r="G6" s="30" t="inlineStr">
        <is>
          <t>Submission export, field history</t>
        </is>
      </c>
      <c r="H6" s="30" t="inlineStr">
        <is>
          <t>High</t>
        </is>
      </c>
      <c r="I6" s="30" t="inlineStr">
        <is>
          <t>Automate</t>
        </is>
      </c>
      <c r="J6" s="30" t="inlineStr">
        <is>
          <t>Platform-neutral; label exact channel</t>
        </is>
      </c>
      <c r="K6" s="30" t="str"/>
      <c r="L6" s="30" t="str"/>
      <c r="M6" s="30" t="str"/>
      <c r="N6" s="30" t="inlineStr">
        <is>
          <t>Not planned</t>
        </is>
      </c>
      <c r="O6" s="30" t="str"/>
    </row>
    <row r="7">
      <c r="A7" s="27" t="inlineStr">
        <is>
          <t>TC03</t>
        </is>
      </c>
      <c r="B7" s="27" t="inlineStr">
        <is>
          <t>Positive</t>
        </is>
      </c>
      <c r="C7" s="27" t="inlineStr">
        <is>
          <t>Enrichment</t>
        </is>
      </c>
      <c r="D7" s="27" t="inlineStr">
        <is>
          <t>Eligible work email and unique company domain</t>
        </is>
      </c>
      <c r="E7" s="27" t="inlineStr">
        <is>
          <t>Provider enabled; no existing record</t>
        </is>
      </c>
      <c r="F7" s="27" t="inlineStr">
        <is>
          <t>Enrichment completes or explicitly returns no-match without blocking safe route</t>
        </is>
      </c>
      <c r="G7" s="27" t="inlineStr">
        <is>
          <t>Provider/request log, enriched field history</t>
        </is>
      </c>
      <c r="H7" s="27" t="inlineStr">
        <is>
          <t>High</t>
        </is>
      </c>
      <c r="I7" s="27" t="inlineStr">
        <is>
          <t>Automate</t>
        </is>
      </c>
      <c r="J7" s="27" t="inlineStr">
        <is>
          <t>Platform-neutral; label exact channel</t>
        </is>
      </c>
      <c r="K7" s="27" t="str"/>
      <c r="L7" s="27" t="str"/>
      <c r="M7" s="27" t="str"/>
      <c r="N7" s="27" t="inlineStr">
        <is>
          <t>Not planned</t>
        </is>
      </c>
      <c r="O7" s="27" t="str"/>
    </row>
    <row r="8">
      <c r="A8" s="30" t="inlineStr">
        <is>
          <t>TC04</t>
        </is>
      </c>
      <c r="B8" s="30" t="inlineStr">
        <is>
          <t>Positive</t>
        </is>
      </c>
      <c r="C8" s="30" t="inlineStr">
        <is>
          <t>Dedup</t>
        </is>
      </c>
      <c r="D8" s="30" t="inlineStr">
        <is>
          <t>Known contact resubmits with same email</t>
        </is>
      </c>
      <c r="E8" s="30" t="inlineStr">
        <is>
          <t>Seed canonical CRM record</t>
        </is>
      </c>
      <c r="F8" s="30" t="inlineStr">
        <is>
          <t>Existing record updated or documented duplicate disposition; no second live record</t>
        </is>
      </c>
      <c r="G8" s="30" t="inlineStr">
        <is>
          <t>Submission IDs, CRM IDs, duplicate/merge history</t>
        </is>
      </c>
      <c r="H8" s="30" t="inlineStr">
        <is>
          <t>High</t>
        </is>
      </c>
      <c r="I8" s="30" t="inlineStr">
        <is>
          <t>Automate</t>
        </is>
      </c>
      <c r="J8" s="30" t="inlineStr">
        <is>
          <t>Platform-neutral; label exact channel</t>
        </is>
      </c>
      <c r="K8" s="30" t="str"/>
      <c r="L8" s="30" t="str"/>
      <c r="M8" s="30" t="str"/>
      <c r="N8" s="30" t="inlineStr">
        <is>
          <t>Not planned</t>
        </is>
      </c>
      <c r="O8" s="30" t="str"/>
    </row>
    <row r="9">
      <c r="A9" s="27" t="inlineStr">
        <is>
          <t>TC05</t>
        </is>
      </c>
      <c r="B9" s="27" t="inlineStr">
        <is>
          <t>Positive</t>
        </is>
      </c>
      <c r="C9" s="27" t="inlineStr">
        <is>
          <t>Account matching</t>
        </is>
      </c>
      <c r="D9" s="27" t="inlineStr">
        <is>
          <t>Unique company domain maps to named account</t>
        </is>
      </c>
      <c r="E9" s="27" t="inlineStr">
        <is>
          <t>Seed account with expected owner</t>
        </is>
      </c>
      <c r="F9" s="27" t="inlineStr">
        <is>
          <t>Lead associates with seeded account and inherits approved route</t>
        </is>
      </c>
      <c r="G9" s="27" t="inlineStr">
        <is>
          <t>Association history, route input/output</t>
        </is>
      </c>
      <c r="H9" s="27" t="inlineStr">
        <is>
          <t>High</t>
        </is>
      </c>
      <c r="I9" s="27" t="inlineStr">
        <is>
          <t>Automate</t>
        </is>
      </c>
      <c r="J9" s="27" t="inlineStr">
        <is>
          <t>Platform-neutral; label exact channel</t>
        </is>
      </c>
      <c r="K9" s="27" t="str"/>
      <c r="L9" s="27" t="str"/>
      <c r="M9" s="27" t="str"/>
      <c r="N9" s="27" t="inlineStr">
        <is>
          <t>Not planned</t>
        </is>
      </c>
      <c r="O9" s="27" t="str"/>
    </row>
    <row r="10">
      <c r="A10" s="30" t="inlineStr">
        <is>
          <t>TC06</t>
        </is>
      </c>
      <c r="B10" s="30" t="inlineStr">
        <is>
          <t>Positive</t>
        </is>
      </c>
      <c r="C10" s="30" t="inlineStr">
        <is>
          <t>Round robin</t>
        </is>
      </c>
      <c r="D10" s="30" t="inlineStr">
        <is>
          <t>Four sequential eligible leads to three active owners</t>
        </is>
      </c>
      <c r="E10" s="30" t="inlineStr">
        <is>
          <t>Freeze owner list and starting counts</t>
        </is>
      </c>
      <c r="F10" s="30" t="inlineStr">
        <is>
          <t>Assignments follow documented action-specific sequence; total portfolio count is not used as oracle</t>
        </is>
      </c>
      <c r="G10" s="30" t="inlineStr">
        <is>
          <t>Workflow action version, assignment sequence</t>
        </is>
      </c>
      <c r="H10" s="30" t="inlineStr">
        <is>
          <t>High</t>
        </is>
      </c>
      <c r="I10" s="30" t="inlineStr">
        <is>
          <t>Automate</t>
        </is>
      </c>
      <c r="J10" s="30" t="inlineStr">
        <is>
          <t>Platform-neutral; label exact channel</t>
        </is>
      </c>
      <c r="K10" s="30" t="str"/>
      <c r="L10" s="30" t="str"/>
      <c r="M10" s="30" t="str"/>
      <c r="N10" s="30" t="inlineStr">
        <is>
          <t>Not planned</t>
        </is>
      </c>
      <c r="O10" s="30" t="str"/>
    </row>
    <row r="11">
      <c r="A11" s="27" t="inlineStr">
        <is>
          <t>TC07</t>
        </is>
      </c>
      <c r="B11" s="27" t="inlineStr">
        <is>
          <t>Positive</t>
        </is>
      </c>
      <c r="C11" s="27" t="inlineStr">
        <is>
          <t>Fallback</t>
        </is>
      </c>
      <c r="D11" s="27" t="inlineStr">
        <is>
          <t>Valid lead with intentionally unsupported market</t>
        </is>
      </c>
      <c r="E11" s="27" t="inlineStr">
        <is>
          <t>No primary matching rule; approved fallback configured</t>
        </is>
      </c>
      <c r="F11" s="27" t="inlineStr">
        <is>
          <t>Lead is owned by fallback queue with explicit reason; not classified as lost</t>
        </is>
      </c>
      <c r="G11" s="27" t="inlineStr">
        <is>
          <t>Route log, fallback flag, queue owner</t>
        </is>
      </c>
      <c r="H11" s="27" t="inlineStr">
        <is>
          <t>High</t>
        </is>
      </c>
      <c r="I11" s="27" t="inlineStr">
        <is>
          <t>Automate</t>
        </is>
      </c>
      <c r="J11" s="27" t="inlineStr">
        <is>
          <t>Platform-neutral; label exact channel</t>
        </is>
      </c>
      <c r="K11" s="27" t="str"/>
      <c r="L11" s="27" t="str"/>
      <c r="M11" s="27" t="str"/>
      <c r="N11" s="27" t="inlineStr">
        <is>
          <t>Not planned</t>
        </is>
      </c>
      <c r="O11" s="27" t="str"/>
    </row>
    <row r="12">
      <c r="A12" s="30" t="inlineStr">
        <is>
          <t>TC08</t>
        </is>
      </c>
      <c r="B12" s="30" t="inlineStr">
        <is>
          <t>Positive</t>
        </is>
      </c>
      <c r="C12" s="30" t="inlineStr">
        <is>
          <t>First action</t>
        </is>
      </c>
      <c r="D12" s="30" t="inlineStr">
        <is>
          <t>Owner accepts and performs qualifying human activity</t>
        </is>
      </c>
      <c r="E12" s="30" t="inlineStr">
        <is>
          <t>Define allowed activity types</t>
        </is>
      </c>
      <c r="F12" s="30" t="inlineStr">
        <is>
          <t>First valid human action links to lead; automated acknowledgement excluded</t>
        </is>
      </c>
      <c r="G12" s="30" t="inlineStr">
        <is>
          <t>Activity ID, actor, automated flag</t>
        </is>
      </c>
      <c r="H12" s="30" t="inlineStr">
        <is>
          <t>High</t>
        </is>
      </c>
      <c r="I12" s="30" t="inlineStr">
        <is>
          <t>Human review</t>
        </is>
      </c>
      <c r="J12" s="30" t="inlineStr">
        <is>
          <t>Platform-neutral; label exact channel</t>
        </is>
      </c>
      <c r="K12" s="30" t="str"/>
      <c r="L12" s="30" t="str"/>
      <c r="M12" s="30" t="str"/>
      <c r="N12" s="30" t="inlineStr">
        <is>
          <t>Not planned</t>
        </is>
      </c>
      <c r="O12" s="30" t="str"/>
    </row>
    <row r="13">
      <c r="A13" s="27" t="inlineStr">
        <is>
          <t>TC09</t>
        </is>
      </c>
      <c r="B13" s="27" t="inlineStr">
        <is>
          <t>Negative</t>
        </is>
      </c>
      <c r="C13" s="27" t="inlineStr">
        <is>
          <t>Submission validation</t>
        </is>
      </c>
      <c r="D13" s="27" t="inlineStr">
        <is>
          <t>Required form field omitted</t>
        </is>
      </c>
      <c r="E13" s="27" t="inlineStr">
        <is>
          <t>Bypass client validation where test environment permits</t>
        </is>
      </c>
      <c r="F13" s="27" t="inlineStr">
        <is>
          <t>Submission rejected with visible error or explicit quarantine; no silent disappearance</t>
        </is>
      </c>
      <c r="G13" s="27" t="inlineStr">
        <is>
          <t>Browser/network trace, error record</t>
        </is>
      </c>
      <c r="H13" s="27" t="inlineStr">
        <is>
          <t>High</t>
        </is>
      </c>
      <c r="I13" s="27" t="inlineStr">
        <is>
          <t>Automate</t>
        </is>
      </c>
      <c r="J13" s="27" t="inlineStr">
        <is>
          <t>Platform-neutral; label exact channel</t>
        </is>
      </c>
      <c r="K13" s="27" t="str"/>
      <c r="L13" s="27" t="str"/>
      <c r="M13" s="27" t="str"/>
      <c r="N13" s="27" t="inlineStr">
        <is>
          <t>Not planned</t>
        </is>
      </c>
      <c r="O13" s="27" t="str"/>
    </row>
    <row r="14">
      <c r="A14" s="30" t="inlineStr">
        <is>
          <t>TC10</t>
        </is>
      </c>
      <c r="B14" s="30" t="inlineStr">
        <is>
          <t>Negative</t>
        </is>
      </c>
      <c r="C14" s="30" t="inlineStr">
        <is>
          <t>Field datatype</t>
        </is>
      </c>
      <c r="D14" s="30" t="inlineStr">
        <is>
          <t>Malformed employee count/date/country value</t>
        </is>
      </c>
      <c r="E14" s="30" t="inlineStr">
        <is>
          <t>Send API or test form payload with invalid type</t>
        </is>
      </c>
      <c r="F14" s="30" t="inlineStr">
        <is>
          <t>Deterministic reject, normalise or quarantine outcome with reason</t>
        </is>
      </c>
      <c r="G14" s="30" t="inlineStr">
        <is>
          <t>Request/response, validation history</t>
        </is>
      </c>
      <c r="H14" s="30" t="inlineStr">
        <is>
          <t>High</t>
        </is>
      </c>
      <c r="I14" s="30" t="inlineStr">
        <is>
          <t>Automate</t>
        </is>
      </c>
      <c r="J14" s="30" t="inlineStr">
        <is>
          <t>Platform-neutral; label exact channel</t>
        </is>
      </c>
      <c r="K14" s="30" t="str"/>
      <c r="L14" s="30" t="str"/>
      <c r="M14" s="30" t="str"/>
      <c r="N14" s="30" t="inlineStr">
        <is>
          <t>Not planned</t>
        </is>
      </c>
      <c r="O14" s="30" t="str"/>
    </row>
    <row r="15">
      <c r="A15" s="27" t="inlineStr">
        <is>
          <t>TC11</t>
        </is>
      </c>
      <c r="B15" s="27" t="inlineStr">
        <is>
          <t>Negative</t>
        </is>
      </c>
      <c r="C15" s="27" t="inlineStr">
        <is>
          <t>Consent</t>
        </is>
      </c>
      <c r="D15" s="27" t="inlineStr">
        <is>
          <t>Required consent unchecked</t>
        </is>
      </c>
      <c r="E15" s="27" t="inlineStr">
        <is>
          <t>Jurisdiction/test form configured to require consent</t>
        </is>
      </c>
      <c r="F15" s="27" t="inlineStr">
        <is>
          <t>Submission blocked or marked ineligible according to approved policy; evidence retained</t>
        </is>
      </c>
      <c r="G15" s="27" t="inlineStr">
        <is>
          <t>Form version, consent fields, validation result</t>
        </is>
      </c>
      <c r="H15" s="27" t="inlineStr">
        <is>
          <t>Critical</t>
        </is>
      </c>
      <c r="I15" s="27" t="inlineStr">
        <is>
          <t>Automate + legal review</t>
        </is>
      </c>
      <c r="J15" s="27" t="inlineStr">
        <is>
          <t>Platform-neutral; label exact channel</t>
        </is>
      </c>
      <c r="K15" s="27" t="str"/>
      <c r="L15" s="27" t="str"/>
      <c r="M15" s="27" t="str"/>
      <c r="N15" s="27" t="inlineStr">
        <is>
          <t>Not planned</t>
        </is>
      </c>
      <c r="O15" s="27" t="str"/>
    </row>
    <row r="16">
      <c r="A16" s="30" t="inlineStr">
        <is>
          <t>TC12</t>
        </is>
      </c>
      <c r="B16" s="30" t="inlineStr">
        <is>
          <t>Negative</t>
        </is>
      </c>
      <c r="C16" s="30" t="inlineStr">
        <is>
          <t>Qualification</t>
        </is>
      </c>
      <c r="D16" s="30" t="inlineStr">
        <is>
          <t>Clearly disqualified input</t>
        </is>
      </c>
      <c r="E16" s="30" t="inlineStr">
        <is>
          <t>Disposable/personal email or excluded segment per policy</t>
        </is>
      </c>
      <c r="F16" s="30" t="inlineStr">
        <is>
          <t>Disqualified with reason; no sales owner notification unless intentionally routed to nurture/review</t>
        </is>
      </c>
      <c r="G16" s="30" t="inlineStr">
        <is>
          <t>Qualification history, route outcome</t>
        </is>
      </c>
      <c r="H16" s="30" t="inlineStr">
        <is>
          <t>Medium</t>
        </is>
      </c>
      <c r="I16" s="30" t="inlineStr">
        <is>
          <t>Automate</t>
        </is>
      </c>
      <c r="J16" s="30" t="inlineStr">
        <is>
          <t>Platform-neutral; label exact channel</t>
        </is>
      </c>
      <c r="K16" s="30" t="str"/>
      <c r="L16" s="30" t="str"/>
      <c r="M16" s="30" t="str"/>
      <c r="N16" s="30" t="inlineStr">
        <is>
          <t>Not planned</t>
        </is>
      </c>
      <c r="O16" s="30" t="str"/>
    </row>
    <row r="17">
      <c r="A17" s="27" t="inlineStr">
        <is>
          <t>TC13</t>
        </is>
      </c>
      <c r="B17" s="27" t="inlineStr">
        <is>
          <t>Negative</t>
        </is>
      </c>
      <c r="C17" s="27" t="inlineStr">
        <is>
          <t>Duplicate blocking</t>
        </is>
      </c>
      <c r="D17" s="27" t="inlineStr">
        <is>
          <t>Seed duplicate that configured rule should block</t>
        </is>
      </c>
      <c r="E17" s="27" t="inlineStr">
        <is>
          <t>Use same matching keys through Web-to-Lead/API/form channel</t>
        </is>
      </c>
      <c r="F17" s="27" t="inlineStr">
        <is>
          <t>Expected block or update behavior occurs; error/recovery evidence preserved</t>
        </is>
      </c>
      <c r="G17" s="27" t="inlineStr">
        <is>
          <t>Duplicate rule result, submission/CRM records</t>
        </is>
      </c>
      <c r="H17" s="27" t="inlineStr">
        <is>
          <t>High</t>
        </is>
      </c>
      <c r="I17" s="27" t="inlineStr">
        <is>
          <t>Automate</t>
        </is>
      </c>
      <c r="J17" s="27" t="inlineStr">
        <is>
          <t>Platform-neutral; label exact channel</t>
        </is>
      </c>
      <c r="K17" s="27" t="str"/>
      <c r="L17" s="27" t="str"/>
      <c r="M17" s="27" t="str"/>
      <c r="N17" s="27" t="inlineStr">
        <is>
          <t>Not planned</t>
        </is>
      </c>
      <c r="O17" s="27" t="str"/>
    </row>
    <row r="18">
      <c r="A18" s="30" t="inlineStr">
        <is>
          <t>TC14</t>
        </is>
      </c>
      <c r="B18" s="30" t="inlineStr">
        <is>
          <t>Negative</t>
        </is>
      </c>
      <c r="C18" s="30" t="inlineStr">
        <is>
          <t>Permission</t>
        </is>
      </c>
      <c r="D18" s="30" t="inlineStr">
        <is>
          <t>Integration user lacks required field/object permission in sandbox</t>
        </is>
      </c>
      <c r="E18" s="30" t="inlineStr">
        <is>
          <t>Temporarily remove test permission</t>
        </is>
      </c>
      <c r="F18" s="30" t="inlineStr">
        <is>
          <t>Sync fails visibly, impacted record appears in error evidence, no false success</t>
        </is>
      </c>
      <c r="G18" s="30" t="inlineStr">
        <is>
          <t>Connector error, source and destination IDs</t>
        </is>
      </c>
      <c r="H18" s="30" t="inlineStr">
        <is>
          <t>Critical</t>
        </is>
      </c>
      <c r="I18" s="30" t="inlineStr">
        <is>
          <t>Human-controlled</t>
        </is>
      </c>
      <c r="J18" s="30" t="inlineStr">
        <is>
          <t>Platform-neutral; label exact channel</t>
        </is>
      </c>
      <c r="K18" s="30" t="str"/>
      <c r="L18" s="30" t="str"/>
      <c r="M18" s="30" t="str"/>
      <c r="N18" s="30" t="inlineStr">
        <is>
          <t>Not planned</t>
        </is>
      </c>
      <c r="O18" s="30" t="str"/>
    </row>
    <row r="19">
      <c r="A19" s="27" t="inlineStr">
        <is>
          <t>TC15</t>
        </is>
      </c>
      <c r="B19" s="27" t="inlineStr">
        <is>
          <t>Negative</t>
        </is>
      </c>
      <c r="C19" s="27" t="inlineStr">
        <is>
          <t>Notification</t>
        </is>
      </c>
      <c r="D19" s="27" t="inlineStr">
        <is>
          <t>Owner assigned but notification recipient/address invalid in test</t>
        </is>
      </c>
      <c r="E19" s="27" t="inlineStr">
        <is>
          <t>Use test user or suppressed delivery channel</t>
        </is>
      </c>
      <c r="F19" s="27" t="inlineStr">
        <is>
          <t>Owner assignment remains distinguishable from notification failure; alert/escalation fires</t>
        </is>
      </c>
      <c r="G19" s="27" t="inlineStr">
        <is>
          <t>Owner history, notification status</t>
        </is>
      </c>
      <c r="H19" s="27" t="inlineStr">
        <is>
          <t>High</t>
        </is>
      </c>
      <c r="I19" s="27" t="inlineStr">
        <is>
          <t>Automate</t>
        </is>
      </c>
      <c r="J19" s="27" t="inlineStr">
        <is>
          <t>Platform-neutral; label exact channel</t>
        </is>
      </c>
      <c r="K19" s="27" t="str"/>
      <c r="L19" s="27" t="str"/>
      <c r="M19" s="27" t="str"/>
      <c r="N19" s="27" t="inlineStr">
        <is>
          <t>Not planned</t>
        </is>
      </c>
      <c r="O19" s="27" t="str"/>
    </row>
    <row r="20">
      <c r="A20" s="30" t="inlineStr">
        <is>
          <t>TC16</t>
        </is>
      </c>
      <c r="B20" s="30" t="inlineStr">
        <is>
          <t>Negative</t>
        </is>
      </c>
      <c r="C20" s="30" t="inlineStr">
        <is>
          <t>Acceptance</t>
        </is>
      </c>
      <c r="D20" s="30" t="inlineStr">
        <is>
          <t>Assigned lead intentionally not accepted</t>
        </is>
      </c>
      <c r="E20" s="30" t="inlineStr">
        <is>
          <t>Use monitored test queue</t>
        </is>
      </c>
      <c r="F20" s="30" t="inlineStr">
        <is>
          <t>Unaccepted flag appears at SLA; escalation is recorded</t>
        </is>
      </c>
      <c r="G20" s="30" t="inlineStr">
        <is>
          <t>Assignment, SLA, escalation log</t>
        </is>
      </c>
      <c r="H20" s="30" t="inlineStr">
        <is>
          <t>High</t>
        </is>
      </c>
      <c r="I20" s="30" t="inlineStr">
        <is>
          <t>Automate</t>
        </is>
      </c>
      <c r="J20" s="30" t="inlineStr">
        <is>
          <t>Platform-neutral; label exact channel</t>
        </is>
      </c>
      <c r="K20" s="30" t="str"/>
      <c r="L20" s="30" t="str"/>
      <c r="M20" s="30" t="str"/>
      <c r="N20" s="30" t="inlineStr">
        <is>
          <t>Not planned</t>
        </is>
      </c>
      <c r="O20" s="30" t="str"/>
    </row>
    <row r="21">
      <c r="A21" s="27" t="inlineStr">
        <is>
          <t>TC17</t>
        </is>
      </c>
      <c r="B21" s="27" t="inlineStr">
        <is>
          <t>Boundary</t>
        </is>
      </c>
      <c r="C21" s="27" t="inlineStr">
        <is>
          <t>Qualification threshold</t>
        </is>
      </c>
      <c r="D21" s="27" t="inlineStr">
        <is>
          <t>Scores one below, exactly at and one above threshold</t>
        </is>
      </c>
      <c r="E21" s="27" t="inlineStr">
        <is>
          <t>Three otherwise identical leads</t>
        </is>
      </c>
      <c r="F21" s="27" t="inlineStr">
        <is>
          <t>Each outcome matches published operator and threshold inclusivity</t>
        </is>
      </c>
      <c r="G21" s="27" t="inlineStr">
        <is>
          <t>Score inputs, rule version, branch</t>
        </is>
      </c>
      <c r="H21" s="27" t="inlineStr">
        <is>
          <t>High</t>
        </is>
      </c>
      <c r="I21" s="27" t="inlineStr">
        <is>
          <t>Automate</t>
        </is>
      </c>
      <c r="J21" s="27" t="inlineStr">
        <is>
          <t>Platform-neutral; label exact channel</t>
        </is>
      </c>
      <c r="K21" s="27" t="str"/>
      <c r="L21" s="27" t="str"/>
      <c r="M21" s="27" t="str"/>
      <c r="N21" s="27" t="inlineStr">
        <is>
          <t>Not planned</t>
        </is>
      </c>
      <c r="O21" s="27" t="str"/>
    </row>
    <row r="22">
      <c r="A22" s="30" t="inlineStr">
        <is>
          <t>TC18</t>
        </is>
      </c>
      <c r="B22" s="30" t="inlineStr">
        <is>
          <t>Boundary</t>
        </is>
      </c>
      <c r="C22" s="30" t="inlineStr">
        <is>
          <t>Company size</t>
        </is>
      </c>
      <c r="D22" s="30" t="inlineStr">
        <is>
          <t>Employee counts 49, 50 and 51 around territory split</t>
        </is>
      </c>
      <c r="E22" s="30" t="inlineStr">
        <is>
          <t>Three otherwise identical leads</t>
        </is>
      </c>
      <c r="F22" s="30" t="inlineStr">
        <is>
          <t>Owners match exact interval definitions with no gap/overlap</t>
        </is>
      </c>
      <c r="G22" s="30" t="inlineStr">
        <is>
          <t>Input values, route branch</t>
        </is>
      </c>
      <c r="H22" s="30" t="inlineStr">
        <is>
          <t>High</t>
        </is>
      </c>
      <c r="I22" s="30" t="inlineStr">
        <is>
          <t>Automate</t>
        </is>
      </c>
      <c r="J22" s="30" t="inlineStr">
        <is>
          <t>Platform-neutral; label exact channel</t>
        </is>
      </c>
      <c r="K22" s="30" t="str"/>
      <c r="L22" s="30" t="str"/>
      <c r="M22" s="30" t="str"/>
      <c r="N22" s="30" t="inlineStr">
        <is>
          <t>Not planned</t>
        </is>
      </c>
      <c r="O22" s="30" t="str"/>
    </row>
    <row r="23">
      <c r="A23" s="27" t="inlineStr">
        <is>
          <t>TC19</t>
        </is>
      </c>
      <c r="B23" s="27" t="inlineStr">
        <is>
          <t>Boundary</t>
        </is>
      </c>
      <c r="C23" s="27" t="inlineStr">
        <is>
          <t>Geography</t>
        </is>
      </c>
      <c r="D23" s="27" t="inlineStr">
        <is>
          <t>Postal/state/country edge shared by two territories</t>
        </is>
      </c>
      <c r="E23" s="27" t="inlineStr">
        <is>
          <t>Use standard and alternate formats</t>
        </is>
      </c>
      <c r="F23" s="27" t="inlineStr">
        <is>
          <t>Normalisation is explicit; exactly one route wins</t>
        </is>
      </c>
      <c r="G23" s="27" t="inlineStr">
        <is>
          <t>Raw/normalised values, route log</t>
        </is>
      </c>
      <c r="H23" s="27" t="inlineStr">
        <is>
          <t>High</t>
        </is>
      </c>
      <c r="I23" s="27" t="inlineStr">
        <is>
          <t>Automate</t>
        </is>
      </c>
      <c r="J23" s="27" t="inlineStr">
        <is>
          <t>Platform-neutral; label exact channel</t>
        </is>
      </c>
      <c r="K23" s="27" t="str"/>
      <c r="L23" s="27" t="str"/>
      <c r="M23" s="27" t="str"/>
      <c r="N23" s="27" t="inlineStr">
        <is>
          <t>Not planned</t>
        </is>
      </c>
      <c r="O23" s="27" t="str"/>
    </row>
    <row r="24">
      <c r="A24" s="30" t="inlineStr">
        <is>
          <t>TC20</t>
        </is>
      </c>
      <c r="B24" s="30" t="inlineStr">
        <is>
          <t>Boundary</t>
        </is>
      </c>
      <c r="C24" s="30" t="inlineStr">
        <is>
          <t>Operating hours</t>
        </is>
      </c>
      <c r="D24" s="30" t="inlineStr">
        <is>
          <t>Submissions one minute before close, at close and one minute after</t>
        </is>
      </c>
      <c r="E24" s="30" t="inlineStr">
        <is>
          <t>Freeze timezone, calendar and holiday settings</t>
        </is>
      </c>
      <c r="F24" s="30" t="inlineStr">
        <is>
          <t>Business-clock SLA and after-hours route follow published definitions</t>
        </is>
      </c>
      <c r="G24" s="30" t="inlineStr">
        <is>
          <t>UTC/local timestamps, calendar version</t>
        </is>
      </c>
      <c r="H24" s="30" t="inlineStr">
        <is>
          <t>High</t>
        </is>
      </c>
      <c r="I24" s="30" t="inlineStr">
        <is>
          <t>Automate</t>
        </is>
      </c>
      <c r="J24" s="30" t="inlineStr">
        <is>
          <t>Platform-neutral; label exact channel</t>
        </is>
      </c>
      <c r="K24" s="30" t="str"/>
      <c r="L24" s="30" t="str"/>
      <c r="M24" s="30" t="str"/>
      <c r="N24" s="30" t="inlineStr">
        <is>
          <t>Not planned</t>
        </is>
      </c>
      <c r="O24" s="30" t="str"/>
    </row>
    <row r="25">
      <c r="A25" s="27" t="inlineStr">
        <is>
          <t>TC21</t>
        </is>
      </c>
      <c r="B25" s="27" t="inlineStr">
        <is>
          <t>Boundary</t>
        </is>
      </c>
      <c r="C25" s="27" t="inlineStr">
        <is>
          <t>Duplicate concurrency</t>
        </is>
      </c>
      <c r="D25" s="27" t="inlineStr">
        <is>
          <t>Two identical submissions at nearly the same time</t>
        </is>
      </c>
      <c r="E25" s="27" t="inlineStr">
        <is>
          <t>Parallel test requests with one logical identity</t>
        </is>
      </c>
      <c r="F25" s="27" t="inlineStr">
        <is>
          <t>At most one canonical live record or deterministic merge/recovery; repeated side effects prevented</t>
        </is>
      </c>
      <c r="G25" s="27" t="inlineStr">
        <is>
          <t>Correlation IDs, CRM IDs, integration attempts</t>
        </is>
      </c>
      <c r="H25" s="27" t="inlineStr">
        <is>
          <t>Critical</t>
        </is>
      </c>
      <c r="I25" s="27" t="inlineStr">
        <is>
          <t>Automate</t>
        </is>
      </c>
      <c r="J25" s="27" t="inlineStr">
        <is>
          <t>Platform-neutral; label exact channel</t>
        </is>
      </c>
      <c r="K25" s="27" t="str"/>
      <c r="L25" s="27" t="str"/>
      <c r="M25" s="27" t="str"/>
      <c r="N25" s="27" t="inlineStr">
        <is>
          <t>Not planned</t>
        </is>
      </c>
      <c r="O25" s="27" t="str"/>
    </row>
    <row r="26">
      <c r="A26" s="30" t="inlineStr">
        <is>
          <t>TC22</t>
        </is>
      </c>
      <c r="B26" s="30" t="inlineStr">
        <is>
          <t>Boundary</t>
        </is>
      </c>
      <c r="C26" s="30" t="inlineStr">
        <is>
          <t>Field length and characters</t>
        </is>
      </c>
      <c r="D26" s="30" t="inlineStr">
        <is>
          <t>Maximum length, over-length, Unicode, leading/trailing whitespace</t>
        </is>
      </c>
      <c r="E26" s="30" t="inlineStr">
        <is>
          <t>Reserved synthetic strings</t>
        </is>
      </c>
      <c r="F26" s="30" t="inlineStr">
        <is>
          <t>Values are accepted, normalised or rejected without route corruption</t>
        </is>
      </c>
      <c r="G26" s="30" t="inlineStr">
        <is>
          <t>Raw/normalised fields, errors</t>
        </is>
      </c>
      <c r="H26" s="30" t="inlineStr">
        <is>
          <t>Medium</t>
        </is>
      </c>
      <c r="I26" s="30" t="inlineStr">
        <is>
          <t>Automate</t>
        </is>
      </c>
      <c r="J26" s="30" t="inlineStr">
        <is>
          <t>Platform-neutral; label exact channel</t>
        </is>
      </c>
      <c r="K26" s="30" t="str"/>
      <c r="L26" s="30" t="str"/>
      <c r="M26" s="30" t="str"/>
      <c r="N26" s="30" t="inlineStr">
        <is>
          <t>Not planned</t>
        </is>
      </c>
      <c r="O26" s="30" t="str"/>
    </row>
    <row r="27">
      <c r="A27" s="27" t="inlineStr">
        <is>
          <t>TC23</t>
        </is>
      </c>
      <c r="B27" s="27" t="inlineStr">
        <is>
          <t>Boundary</t>
        </is>
      </c>
      <c r="C27" s="27" t="inlineStr">
        <is>
          <t>Multiple account candidates</t>
        </is>
      </c>
      <c r="D27" s="27" t="inlineStr">
        <is>
          <t>Domain/alias can match parent and subsidiary</t>
        </is>
      </c>
      <c r="E27" s="27" t="inlineStr">
        <is>
          <t>Seed two plausible account records</t>
        </is>
      </c>
      <c r="F27" s="27" t="inlineStr">
        <is>
          <t>Documented precedence selects one or sends to manual review; no silent arbitrary match</t>
        </is>
      </c>
      <c r="G27" s="27" t="inlineStr">
        <is>
          <t>Candidate list, selected account, reason</t>
        </is>
      </c>
      <c r="H27" s="27" t="inlineStr">
        <is>
          <t>High</t>
        </is>
      </c>
      <c r="I27" s="27" t="inlineStr">
        <is>
          <t>Human review</t>
        </is>
      </c>
      <c r="J27" s="27" t="inlineStr">
        <is>
          <t>Platform-neutral; label exact channel</t>
        </is>
      </c>
      <c r="K27" s="27" t="str"/>
      <c r="L27" s="27" t="str"/>
      <c r="M27" s="27" t="str"/>
      <c r="N27" s="27" t="inlineStr">
        <is>
          <t>Not planned</t>
        </is>
      </c>
      <c r="O27" s="27" t="str"/>
    </row>
    <row r="28">
      <c r="A28" s="30" t="inlineStr">
        <is>
          <t>TC24</t>
        </is>
      </c>
      <c r="B28" s="30" t="inlineStr">
        <is>
          <t>Boundary</t>
        </is>
      </c>
      <c r="C28" s="30" t="inlineStr">
        <is>
          <t>Rotation reset</t>
        </is>
      </c>
      <c r="D28" s="30" t="inlineStr">
        <is>
          <t>Add/remove an owner after initial rotation in test workflow</t>
        </is>
      </c>
      <c r="E28" s="30" t="inlineStr">
        <is>
          <t>Record pre-change sequence and version</t>
        </is>
      </c>
      <c r="F28" s="30" t="inlineStr">
        <is>
          <t>Reset or continuation matches platform behavior and change record; post-change oracle updated</t>
        </is>
      </c>
      <c r="G28" s="30" t="inlineStr">
        <is>
          <t>Workflow revision, owner list, sequence</t>
        </is>
      </c>
      <c r="H28" s="30" t="inlineStr">
        <is>
          <t>High</t>
        </is>
      </c>
      <c r="I28" s="30" t="inlineStr">
        <is>
          <t>Human-controlled</t>
        </is>
      </c>
      <c r="J28" s="30" t="inlineStr">
        <is>
          <t>Platform-neutral; label exact channel</t>
        </is>
      </c>
      <c r="K28" s="30" t="str"/>
      <c r="L28" s="30" t="str"/>
      <c r="M28" s="30" t="str"/>
      <c r="N28" s="30" t="inlineStr">
        <is>
          <t>Not planned</t>
        </is>
      </c>
      <c r="O28" s="30" t="str"/>
    </row>
    <row r="29">
      <c r="A29" s="27" t="inlineStr">
        <is>
          <t>TC25</t>
        </is>
      </c>
      <c r="B29" s="27" t="inlineStr">
        <is>
          <t>Exception</t>
        </is>
      </c>
      <c r="C29" s="27" t="inlineStr">
        <is>
          <t>Owner unavailable</t>
        </is>
      </c>
      <c r="D29" s="27" t="inlineStr">
        <is>
          <t>Expected owner inactive or removed from queue</t>
        </is>
      </c>
      <c r="E29" s="27" t="inlineStr">
        <is>
          <t>Deactivate synthetic user or remove queue membership</t>
        </is>
      </c>
      <c r="F29" s="27" t="inlineStr">
        <is>
          <t>Approved alternate owner/queue receives lead; alert records roster defect</t>
        </is>
      </c>
      <c r="G29" s="27" t="inlineStr">
        <is>
          <t>User status, route and owner history</t>
        </is>
      </c>
      <c r="H29" s="27" t="inlineStr">
        <is>
          <t>Critical</t>
        </is>
      </c>
      <c r="I29" s="27" t="inlineStr">
        <is>
          <t>Human-controlled</t>
        </is>
      </c>
      <c r="J29" s="27" t="inlineStr">
        <is>
          <t>Platform-neutral; label exact channel</t>
        </is>
      </c>
      <c r="K29" s="27" t="str"/>
      <c r="L29" s="27" t="str"/>
      <c r="M29" s="27" t="str"/>
      <c r="N29" s="27" t="inlineStr">
        <is>
          <t>Not planned</t>
        </is>
      </c>
      <c r="O29" s="27" t="str"/>
    </row>
    <row r="30">
      <c r="A30" s="30" t="inlineStr">
        <is>
          <t>TC26</t>
        </is>
      </c>
      <c r="B30" s="30" t="inlineStr">
        <is>
          <t>Exception</t>
        </is>
      </c>
      <c r="C30" s="30" t="inlineStr">
        <is>
          <t>Enrichment no-match</t>
        </is>
      </c>
      <c r="D30" s="30" t="inlineStr">
        <is>
          <t>Personal email or company without domain</t>
        </is>
      </c>
      <c r="E30" s="30" t="inlineStr">
        <is>
          <t>Provider returns ineligible/no data</t>
        </is>
      </c>
      <c r="F30" s="30" t="inlineStr">
        <is>
          <t>Lead follows safe fallback or manual review; does not wait indefinitely</t>
        </is>
      </c>
      <c r="G30" s="30" t="inlineStr">
        <is>
          <t>Enrichment status, timeout, route outcome</t>
        </is>
      </c>
      <c r="H30" s="30" t="inlineStr">
        <is>
          <t>High</t>
        </is>
      </c>
      <c r="I30" s="30" t="inlineStr">
        <is>
          <t>Automate</t>
        </is>
      </c>
      <c r="J30" s="30" t="inlineStr">
        <is>
          <t>Platform-neutral; label exact channel</t>
        </is>
      </c>
      <c r="K30" s="30" t="str"/>
      <c r="L30" s="30" t="str"/>
      <c r="M30" s="30" t="str"/>
      <c r="N30" s="30" t="inlineStr">
        <is>
          <t>Not planned</t>
        </is>
      </c>
      <c r="O30" s="30" t="str"/>
    </row>
    <row r="31">
      <c r="A31" s="27" t="inlineStr">
        <is>
          <t>TC27</t>
        </is>
      </c>
      <c r="B31" s="27" t="inlineStr">
        <is>
          <t>Exception</t>
        </is>
      </c>
      <c r="C31" s="27" t="inlineStr">
        <is>
          <t>Enrichment timeout</t>
        </is>
      </c>
      <c r="D31" s="27" t="inlineStr">
        <is>
          <t>Simulate provider timeout or disable test endpoint</t>
        </is>
      </c>
      <c r="E31" s="27" t="inlineStr">
        <is>
          <t>Set explicit timeout budget</t>
        </is>
      </c>
      <c r="F31" s="27" t="inlineStr">
        <is>
          <t>Routing proceeds through documented degraded path or quarantine with alert</t>
        </is>
      </c>
      <c r="G31" s="27" t="inlineStr">
        <is>
          <t>Request timings, timeout/error, route</t>
        </is>
      </c>
      <c r="H31" s="27" t="inlineStr">
        <is>
          <t>Critical</t>
        </is>
      </c>
      <c r="I31" s="27" t="inlineStr">
        <is>
          <t>Human-controlled</t>
        </is>
      </c>
      <c r="J31" s="27" t="inlineStr">
        <is>
          <t>Platform-neutral; label exact channel</t>
        </is>
      </c>
      <c r="K31" s="27" t="str"/>
      <c r="L31" s="27" t="str"/>
      <c r="M31" s="27" t="str"/>
      <c r="N31" s="27" t="inlineStr">
        <is>
          <t>Not planned</t>
        </is>
      </c>
      <c r="O31" s="27" t="str"/>
    </row>
    <row r="32">
      <c r="A32" s="30" t="inlineStr">
        <is>
          <t>TC28</t>
        </is>
      </c>
      <c r="B32" s="30" t="inlineStr">
        <is>
          <t>Exception</t>
        </is>
      </c>
      <c r="C32" s="30" t="inlineStr">
        <is>
          <t>Integration hold</t>
        </is>
      </c>
      <c r="D32" s="30" t="inlineStr">
        <is>
          <t>Exhaust test task quota or disconnect test app</t>
        </is>
      </c>
      <c r="E32" s="30" t="inlineStr">
        <is>
          <t>Use sandbox/test workspace</t>
        </is>
      </c>
      <c r="F32" s="30" t="inlineStr">
        <is>
          <t>Run becomes held/error and monitor detects it; classification changes at cut-off if unrecovered</t>
        </is>
      </c>
      <c r="G32" s="30" t="inlineStr">
        <is>
          <t>Middleware run status, alert, recovery</t>
        </is>
      </c>
      <c r="H32" s="30" t="inlineStr">
        <is>
          <t>Critical</t>
        </is>
      </c>
      <c r="I32" s="30" t="inlineStr">
        <is>
          <t>Human-controlled</t>
        </is>
      </c>
      <c r="J32" s="30" t="inlineStr">
        <is>
          <t>Platform-neutral; label exact channel</t>
        </is>
      </c>
      <c r="K32" s="30" t="str"/>
      <c r="L32" s="30" t="str"/>
      <c r="M32" s="30" t="str"/>
      <c r="N32" s="30" t="inlineStr">
        <is>
          <t>Not planned</t>
        </is>
      </c>
      <c r="O32" s="30" t="str"/>
    </row>
    <row r="33">
      <c r="A33" s="27" t="inlineStr">
        <is>
          <t>TC29</t>
        </is>
      </c>
      <c r="B33" s="27" t="inlineStr">
        <is>
          <t>Exception</t>
        </is>
      </c>
      <c r="C33" s="27" t="inlineStr">
        <is>
          <t>Retry/replay</t>
        </is>
      </c>
      <c r="D33" s="27" t="inlineStr">
        <is>
          <t>Force action failure after an earlier successful side effect</t>
        </is>
      </c>
      <c r="E33" s="27" t="inlineStr">
        <is>
          <t>Use idempotency key and replay capability</t>
        </is>
      </c>
      <c r="F33" s="27" t="inlineStr">
        <is>
          <t>Replay completes missing step without duplicating prior CRM record/notification</t>
        </is>
      </c>
      <c r="G33" s="27" t="inlineStr">
        <is>
          <t>Original/replay run IDs, idempotency key</t>
        </is>
      </c>
      <c r="H33" s="27" t="inlineStr">
        <is>
          <t>Critical</t>
        </is>
      </c>
      <c r="I33" s="27" t="inlineStr">
        <is>
          <t>Human-controlled</t>
        </is>
      </c>
      <c r="J33" s="27" t="inlineStr">
        <is>
          <t>Platform-neutral; label exact channel</t>
        </is>
      </c>
      <c r="K33" s="27" t="str"/>
      <c r="L33" s="27" t="str"/>
      <c r="M33" s="27" t="str"/>
      <c r="N33" s="27" t="inlineStr">
        <is>
          <t>Not planned</t>
        </is>
      </c>
      <c r="O33" s="27" t="str"/>
    </row>
    <row r="34">
      <c r="A34" s="30" t="inlineStr">
        <is>
          <t>TC30</t>
        </is>
      </c>
      <c r="B34" s="30" t="inlineStr">
        <is>
          <t>Exception</t>
        </is>
      </c>
      <c r="C34" s="30" t="inlineStr">
        <is>
          <t>Workflow version change</t>
        </is>
      </c>
      <c r="D34" s="30" t="inlineStr">
        <is>
          <t>Deploy a new rule between two identical test batches</t>
        </is>
      </c>
      <c r="E34" s="30" t="inlineStr">
        <is>
          <t>Freeze pre/post version IDs</t>
        </is>
      </c>
      <c r="F34" s="30" t="inlineStr">
        <is>
          <t>Each outcome is attributable to the active version; no mixed oracle</t>
        </is>
      </c>
      <c r="G34" s="30" t="inlineStr">
        <is>
          <t>Revision history, deployment time, run times</t>
        </is>
      </c>
      <c r="H34" s="30" t="inlineStr">
        <is>
          <t>High</t>
        </is>
      </c>
      <c r="I34" s="30" t="inlineStr">
        <is>
          <t>Human-controlled</t>
        </is>
      </c>
      <c r="J34" s="30" t="inlineStr">
        <is>
          <t>Platform-neutral; label exact channel</t>
        </is>
      </c>
      <c r="K34" s="30" t="str"/>
      <c r="L34" s="30" t="str"/>
      <c r="M34" s="30" t="str"/>
      <c r="N34" s="30" t="inlineStr">
        <is>
          <t>Not planned</t>
        </is>
      </c>
      <c r="O34" s="30" t="str"/>
    </row>
    <row r="35">
      <c r="A35" s="27" t="inlineStr">
        <is>
          <t>TC31</t>
        </is>
      </c>
      <c r="B35" s="27" t="inlineStr">
        <is>
          <t>Exception</t>
        </is>
      </c>
      <c r="C35" s="27" t="inlineStr">
        <is>
          <t>API channel bypass</t>
        </is>
      </c>
      <c r="D35" s="27" t="inlineStr">
        <is>
          <t>Create lead through API without assignment header, then with header</t>
        </is>
      </c>
      <c r="E35" s="27" t="inlineStr">
        <is>
          <t>Same payload, two channel settings</t>
        </is>
      </c>
      <c r="F35" s="27" t="inlineStr">
        <is>
          <t>Difference is observed and documented; production channel invokes intended rule</t>
        </is>
      </c>
      <c r="G35" s="27" t="inlineStr">
        <is>
          <t>API request headers, owner history</t>
        </is>
      </c>
      <c r="H35" s="27" t="inlineStr">
        <is>
          <t>Critical</t>
        </is>
      </c>
      <c r="I35" s="27" t="inlineStr">
        <is>
          <t>Automate</t>
        </is>
      </c>
      <c r="J35" s="27" t="inlineStr">
        <is>
          <t>Platform-neutral; label exact channel</t>
        </is>
      </c>
      <c r="K35" s="27" t="str"/>
      <c r="L35" s="27" t="str"/>
      <c r="M35" s="27" t="str"/>
      <c r="N35" s="27" t="inlineStr">
        <is>
          <t>Not planned</t>
        </is>
      </c>
      <c r="O35" s="27" t="str"/>
    </row>
    <row r="36">
      <c r="A36" s="30" t="inlineStr">
        <is>
          <t>TC32</t>
        </is>
      </c>
      <c r="B36" s="30" t="inlineStr">
        <is>
          <t>Exception</t>
        </is>
      </c>
      <c r="C36" s="30" t="inlineStr">
        <is>
          <t>Log retention/gap</t>
        </is>
      </c>
      <c r="D36" s="30" t="inlineStr">
        <is>
          <t>Use a known transaction outside available history or after successful-log cap</t>
        </is>
      </c>
      <c r="E36" s="30" t="inlineStr">
        <is>
          <t>Preserve independent evidence ledger</t>
        </is>
      </c>
      <c r="F36" s="30" t="inlineStr">
        <is>
          <t>Audit marks evidence incomplete; it does not infer success or no incident</t>
        </is>
      </c>
      <c r="G36" s="30" t="inlineStr">
        <is>
          <t>External ledger, missing-log note</t>
        </is>
      </c>
      <c r="H36" s="30" t="inlineStr">
        <is>
          <t>High</t>
        </is>
      </c>
      <c r="I36" s="30" t="inlineStr">
        <is>
          <t>Human review</t>
        </is>
      </c>
      <c r="J36" s="30" t="inlineStr">
        <is>
          <t>Platform-neutral; label exact channel</t>
        </is>
      </c>
      <c r="K36" s="30" t="str"/>
      <c r="L36" s="30" t="str"/>
      <c r="M36" s="30" t="str"/>
      <c r="N36" s="30" t="inlineStr">
        <is>
          <t>Not planned</t>
        </is>
      </c>
      <c r="O36" s="30" t="str"/>
    </row>
    <row r="37">
      <c r="A37" s="27" t="inlineStr">
        <is>
          <t>TC33</t>
        </is>
      </c>
      <c r="B37" s="27" t="inlineStr">
        <is>
          <t>Exception</t>
        </is>
      </c>
      <c r="C37" s="27" t="inlineStr">
        <is>
          <t>Activity sync failure</t>
        </is>
      </c>
      <c r="D37" s="27" t="inlineStr">
        <is>
          <t>Perform qualifying activity in external sales tool with connector disabled</t>
        </is>
      </c>
      <c r="E37" s="27" t="inlineStr">
        <is>
          <t>Use synthetic lead and test activity</t>
        </is>
      </c>
      <c r="F37" s="27" t="inlineStr">
        <is>
          <t>Lead is flagged unworked in CRM until sync/reconciliation detects external evidence; no false first-action claim</t>
        </is>
      </c>
      <c r="G37" s="27" t="inlineStr">
        <is>
          <t>External activity ID, connector error, CRM activity</t>
        </is>
      </c>
      <c r="H37" s="27" t="inlineStr">
        <is>
          <t>High</t>
        </is>
      </c>
      <c r="I37" s="27" t="inlineStr">
        <is>
          <t>Human-controlled</t>
        </is>
      </c>
      <c r="J37" s="27" t="inlineStr">
        <is>
          <t>Platform-neutral; label exact channel</t>
        </is>
      </c>
      <c r="K37" s="27" t="str"/>
      <c r="L37" s="27" t="str"/>
      <c r="M37" s="27" t="str"/>
      <c r="N37" s="27" t="inlineStr">
        <is>
          <t>Not planned</t>
        </is>
      </c>
      <c r="O37" s="27" t="str"/>
    </row>
    <row r="38">
      <c r="A38" s="30" t="inlineStr">
        <is>
          <t>TC34</t>
        </is>
      </c>
      <c r="B38" s="30" t="inlineStr">
        <is>
          <t>Exception</t>
        </is>
      </c>
      <c r="C38" s="30" t="inlineStr">
        <is>
          <t>Form version drift</t>
        </is>
      </c>
      <c r="D38" s="30" t="inlineStr">
        <is>
          <t>Update default consent/copy but leave one old form unchanged</t>
        </is>
      </c>
      <c r="E38" s="30" t="inlineStr">
        <is>
          <t>Two form versions</t>
        </is>
      </c>
      <c r="F38" s="30" t="inlineStr">
        <is>
          <t>Audit detects different text/version and routes remediation; result follows approved policy</t>
        </is>
      </c>
      <c r="G38" s="30" t="inlineStr">
        <is>
          <t>Form snapshots, version inventory</t>
        </is>
      </c>
      <c r="H38" s="30" t="inlineStr">
        <is>
          <t>Critical where required</t>
        </is>
      </c>
      <c r="I38" s="30" t="inlineStr">
        <is>
          <t>Human review</t>
        </is>
      </c>
      <c r="J38" s="30" t="inlineStr">
        <is>
          <t>Platform-neutral; label exact channel</t>
        </is>
      </c>
      <c r="K38" s="30" t="str"/>
      <c r="L38" s="30" t="str"/>
      <c r="M38" s="30" t="str"/>
      <c r="N38" s="30" t="inlineStr">
        <is>
          <t>Not planned</t>
        </is>
      </c>
      <c r="O38" s="30" t="str"/>
    </row>
    <row r="39">
      <c r="A39" s="27" t="inlineStr">
        <is>
          <t>TC35</t>
        </is>
      </c>
      <c r="B39" s="27" t="inlineStr">
        <is>
          <t>Exception</t>
        </is>
      </c>
      <c r="C39" s="27" t="inlineStr">
        <is>
          <t>Intake capacity</t>
        </is>
      </c>
      <c r="D39" s="27" t="inlineStr">
        <is>
          <t>Simulate or verify monitoring for intake/pending limits</t>
        </is>
      </c>
      <c r="E39" s="27" t="inlineStr">
        <is>
          <t>Use non-production load test or configuration evidence</t>
        </is>
      </c>
      <c r="F39" s="27" t="inlineStr">
        <is>
          <t>Alert and recovery playbook exists; no unsafe production load test</t>
        </is>
      </c>
      <c r="G39" s="27" t="inlineStr">
        <is>
          <t>Limit evidence, alert config, playbook</t>
        </is>
      </c>
      <c r="H39" s="27" t="inlineStr">
        <is>
          <t>Critical</t>
        </is>
      </c>
      <c r="I39" s="27" t="inlineStr">
        <is>
          <t>Human review</t>
        </is>
      </c>
      <c r="J39" s="27" t="inlineStr">
        <is>
          <t>Platform-neutral; label exact channel</t>
        </is>
      </c>
      <c r="K39" s="27" t="str"/>
      <c r="L39" s="27" t="str"/>
      <c r="M39" s="27" t="str"/>
      <c r="N39" s="27" t="inlineStr">
        <is>
          <t>Not planned</t>
        </is>
      </c>
      <c r="O39" s="27" t="str"/>
    </row>
    <row r="40">
      <c r="A40" s="30" t="inlineStr">
        <is>
          <t>TC36</t>
        </is>
      </c>
      <c r="B40" s="30" t="inlineStr">
        <is>
          <t>Exception</t>
        </is>
      </c>
      <c r="C40" s="30" t="inlineStr">
        <is>
          <t>Manual reassignment</t>
        </is>
      </c>
      <c r="D40" s="30" t="inlineStr">
        <is>
          <t>Expected owner reassigns lead before first action</t>
        </is>
      </c>
      <c r="E40" s="30" t="inlineStr">
        <is>
          <t>Record original and new owner with reason</t>
        </is>
      </c>
      <c r="F40" s="30" t="inlineStr">
        <is>
          <t>Initial routing correctness and later operational reassignment are reported separately</t>
        </is>
      </c>
      <c r="G40" s="30" t="inlineStr">
        <is>
          <t>Owner field history, reassignment reason</t>
        </is>
      </c>
      <c r="H40" s="30" t="inlineStr">
        <is>
          <t>Medium</t>
        </is>
      </c>
      <c r="I40" s="30" t="inlineStr">
        <is>
          <t>Automate + human review</t>
        </is>
      </c>
      <c r="J40" s="30" t="inlineStr">
        <is>
          <t>Platform-neutral; label exact channel</t>
        </is>
      </c>
      <c r="K40" s="30" t="str"/>
      <c r="L40" s="30" t="str"/>
      <c r="M40" s="30" t="str"/>
      <c r="N40" s="30" t="inlineStr">
        <is>
          <t>Not planned</t>
        </is>
      </c>
      <c r="O40" s="30" t="str"/>
    </row>
  </sheetData>
  <mergeCells count="2">
    <mergeCell ref="A1:Z1"/>
    <mergeCell ref="A2:Z2"/>
  </mergeCells>
  <dataValidations count="2">
    <dataValidation sqref="B5:B100" showDropDown="0" showInputMessage="0" showErrorMessage="0" allowBlank="0" type="list">
      <formula1>"Positive,Negative,Boundary,Exception"</formula1>
    </dataValidation>
    <dataValidation sqref="N5:N100" showDropDown="0" showInputMessage="0" showErrorMessage="0" allowBlank="0" type="list">
      <formula1>"Not planned,Planned,Running,Pass,Warning,Fail,Blocked"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A1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8" customWidth="1" min="3" max="3"/>
    <col width="28" customWidth="1" min="4" max="4"/>
    <col width="24" customWidth="1" min="5" max="5"/>
    <col width="24" customWidth="1" min="6" max="6"/>
    <col width="18" customWidth="1" min="7" max="7"/>
    <col width="18" customWidth="1" min="8" max="8"/>
    <col width="14" customWidth="1" min="9" max="9"/>
    <col width="14" customWidth="1" min="10" max="10"/>
    <col width="20" customWidth="1" min="11" max="11"/>
    <col width="12" customWidth="1" min="12" max="12"/>
    <col width="20" customWidth="1" min="13" max="13"/>
    <col width="16" customWidth="1" min="14" max="14"/>
    <col width="18" customWidth="1" min="15" max="15"/>
    <col width="20" customWidth="1" min="16" max="16"/>
    <col width="20" customWidth="1" min="17" max="17"/>
    <col width="20" customWidth="1" min="18" max="18"/>
    <col width="20" customWidth="1" min="19" max="19"/>
    <col width="24" customWidth="1" min="20" max="20"/>
    <col width="16" customWidth="1" min="21" max="21"/>
    <col width="18" customWidth="1" min="22" max="22"/>
    <col width="18" customWidth="1" min="23" max="23"/>
    <col width="18" customWidth="1" min="24" max="24"/>
    <col width="20" customWidth="1" min="25" max="25"/>
    <col width="24" customWidth="1" min="26" max="26"/>
    <col width="34" customWidth="1" min="27" max="27"/>
  </cols>
  <sheetData>
    <row r="1" ht="28" customHeight="1">
      <c r="A1" s="9" t="inlineStr">
        <is>
          <t>Minimum synthetic test dataset and routing oracle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One row per synthetic identity/variant. Use reserved domains. Freeze rule and workflow versions before the run.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 ht="30" customHeight="1">
      <c r="A4" s="21" t="inlineStr">
        <is>
          <t>Data ID</t>
        </is>
      </c>
      <c r="B4" s="21" t="inlineStr">
        <is>
          <t>Synthetic first name</t>
        </is>
      </c>
      <c r="C4" s="21" t="inlineStr">
        <is>
          <t>Synthetic last name</t>
        </is>
      </c>
      <c r="D4" s="21" t="inlineStr">
        <is>
          <t>Email</t>
        </is>
      </c>
      <c r="E4" s="21" t="inlineStr">
        <is>
          <t>Company</t>
        </is>
      </c>
      <c r="F4" s="21" t="inlineStr">
        <is>
          <t>Domain</t>
        </is>
      </c>
      <c r="G4" s="21" t="inlineStr">
        <is>
          <t>Country</t>
        </is>
      </c>
      <c r="H4" s="21" t="inlineStr">
        <is>
          <t>State/region</t>
        </is>
      </c>
      <c r="I4" s="21" t="inlineStr">
        <is>
          <t>Postal code</t>
        </is>
      </c>
      <c r="J4" s="21" t="inlineStr">
        <is>
          <t>Employee count</t>
        </is>
      </c>
      <c r="K4" s="21" t="inlineStr">
        <is>
          <t>Product/interest</t>
        </is>
      </c>
      <c r="L4" s="21" t="inlineStr">
        <is>
          <t>Lead score</t>
        </is>
      </c>
      <c r="M4" s="21" t="inlineStr">
        <is>
          <t>Source/form</t>
        </is>
      </c>
      <c r="N4" s="21" t="inlineStr">
        <is>
          <t>Consent state</t>
        </is>
      </c>
      <c r="O4" s="21" t="inlineStr">
        <is>
          <t>Existing CRM identity?</t>
        </is>
      </c>
      <c r="P4" s="21" t="inlineStr">
        <is>
          <t>Seed CRM record ID</t>
        </is>
      </c>
      <c r="Q4" s="21" t="inlineStr">
        <is>
          <t>Expected account ID</t>
        </is>
      </c>
      <c r="R4" s="21" t="inlineStr">
        <is>
          <t>Expected qualification</t>
        </is>
      </c>
      <c r="S4" s="21" t="inlineStr">
        <is>
          <t>Expected route ID</t>
        </is>
      </c>
      <c r="T4" s="21" t="inlineStr">
        <is>
          <t>Expected owner/queue</t>
        </is>
      </c>
      <c r="U4" s="21" t="inlineStr">
        <is>
          <t>Expected fallback?</t>
        </is>
      </c>
      <c r="V4" s="21" t="inlineStr">
        <is>
          <t>Acceptance required?</t>
        </is>
      </c>
      <c r="W4" s="21" t="inlineStr">
        <is>
          <t>Assignment SLA min</t>
        </is>
      </c>
      <c r="X4" s="21" t="inlineStr">
        <is>
          <t>Acceptance SLA min</t>
        </is>
      </c>
      <c r="Y4" s="21" t="inlineStr">
        <is>
          <t>First-action SLA min</t>
        </is>
      </c>
      <c r="Z4" s="21" t="inlineStr">
        <is>
          <t>Rule/workflow version</t>
        </is>
      </c>
      <c r="AA4" s="21" t="inlineStr">
        <is>
          <t>Notes</t>
        </is>
      </c>
    </row>
    <row r="5">
      <c r="A5" s="27" t="inlineStr">
        <is>
          <t>D001</t>
        </is>
      </c>
      <c r="B5" s="27" t="inlineStr">
        <is>
          <t>Ada</t>
        </is>
      </c>
      <c r="C5" s="27" t="inlineStr">
        <is>
          <t>Routing</t>
        </is>
      </c>
      <c r="D5" s="27" t="inlineStr">
        <is>
          <t>ada.routing@example.com</t>
        </is>
      </c>
      <c r="E5" s="27" t="inlineStr">
        <is>
          <t>Example Alpha</t>
        </is>
      </c>
      <c r="F5" s="27" t="inlineStr">
        <is>
          <t>example.com</t>
        </is>
      </c>
      <c r="G5" s="27" t="inlineStr">
        <is>
          <t>United States</t>
        </is>
      </c>
      <c r="H5" s="27" t="inlineStr">
        <is>
          <t>California</t>
        </is>
      </c>
      <c r="I5" s="27" t="inlineStr">
        <is>
          <t>94105</t>
        </is>
      </c>
      <c r="J5" s="27" t="n">
        <v>51</v>
      </c>
      <c r="K5" s="27" t="inlineStr">
        <is>
          <t>Enterprise</t>
        </is>
      </c>
      <c r="L5" s="27" t="inlineStr">
        <is>
          <t>81</t>
        </is>
      </c>
      <c r="M5" s="27" t="inlineStr">
        <is>
          <t>Demo form</t>
        </is>
      </c>
      <c r="N5" s="27" t="inlineStr">
        <is>
          <t>Affirmative</t>
        </is>
      </c>
      <c r="O5" s="27" t="inlineStr">
        <is>
          <t>No</t>
        </is>
      </c>
      <c r="P5" s="27" t="str"/>
      <c r="Q5" s="27" t="inlineStr">
        <is>
          <t>A-ALPHA</t>
        </is>
      </c>
      <c r="R5" s="27" t="inlineStr">
        <is>
          <t>Qualified</t>
        </is>
      </c>
      <c r="S5" s="27" t="inlineStr">
        <is>
          <t>R-WEST-ENT</t>
        </is>
      </c>
      <c r="T5" s="27" t="inlineStr">
        <is>
          <t>Owner West A</t>
        </is>
      </c>
      <c r="U5" s="27" t="inlineStr">
        <is>
          <t>No</t>
        </is>
      </c>
      <c r="V5" s="27" t="inlineStr">
        <is>
          <t>Yes</t>
        </is>
      </c>
      <c r="W5" s="27" t="n">
        <v>5</v>
      </c>
      <c r="X5" s="27" t="n">
        <v>15</v>
      </c>
      <c r="Y5" s="27" t="n">
        <v>30</v>
      </c>
      <c r="Z5" s="27" t="inlineStr">
        <is>
          <t>Freeze before run</t>
        </is>
      </c>
      <c r="AA5" s="27" t="inlineStr">
        <is>
          <t>Standard happy path</t>
        </is>
      </c>
    </row>
    <row r="6">
      <c r="A6" s="30" t="inlineStr">
        <is>
          <t>D002</t>
        </is>
      </c>
      <c r="B6" s="30" t="inlineStr">
        <is>
          <t>Ben</t>
        </is>
      </c>
      <c r="C6" s="30" t="inlineStr">
        <is>
          <t>Boundary49</t>
        </is>
      </c>
      <c r="D6" s="30" t="inlineStr">
        <is>
          <t>ben49@example.com</t>
        </is>
      </c>
      <c r="E6" s="30" t="inlineStr">
        <is>
          <t>Example Beta</t>
        </is>
      </c>
      <c r="F6" s="30" t="inlineStr">
        <is>
          <t>example.com</t>
        </is>
      </c>
      <c r="G6" s="30" t="inlineStr">
        <is>
          <t>United States</t>
        </is>
      </c>
      <c r="H6" s="30" t="inlineStr">
        <is>
          <t>California</t>
        </is>
      </c>
      <c r="I6" s="30" t="inlineStr">
        <is>
          <t>94105</t>
        </is>
      </c>
      <c r="J6" s="30" t="n">
        <v>49</v>
      </c>
      <c r="K6" s="30" t="inlineStr">
        <is>
          <t>Enterprise</t>
        </is>
      </c>
      <c r="L6" s="30" t="inlineStr">
        <is>
          <t>81</t>
        </is>
      </c>
      <c r="M6" s="30" t="inlineStr">
        <is>
          <t>Demo form</t>
        </is>
      </c>
      <c r="N6" s="30" t="inlineStr">
        <is>
          <t>Affirmative</t>
        </is>
      </c>
      <c r="O6" s="30" t="inlineStr">
        <is>
          <t>No</t>
        </is>
      </c>
      <c r="P6" s="30" t="str"/>
      <c r="Q6" s="30" t="inlineStr">
        <is>
          <t>A-BETA</t>
        </is>
      </c>
      <c r="R6" s="30" t="inlineStr">
        <is>
          <t>Qualified</t>
        </is>
      </c>
      <c r="S6" s="30" t="inlineStr">
        <is>
          <t>R-SMB-WEST</t>
        </is>
      </c>
      <c r="T6" s="30" t="inlineStr">
        <is>
          <t>Owner SMB A</t>
        </is>
      </c>
      <c r="U6" s="30" t="inlineStr">
        <is>
          <t>No</t>
        </is>
      </c>
      <c r="V6" s="30" t="inlineStr">
        <is>
          <t>Yes</t>
        </is>
      </c>
      <c r="W6" s="30" t="n">
        <v>5</v>
      </c>
      <c r="X6" s="30" t="n">
        <v>15</v>
      </c>
      <c r="Y6" s="30" t="n">
        <v>30</v>
      </c>
      <c r="Z6" s="30" t="inlineStr">
        <is>
          <t>Freeze before run</t>
        </is>
      </c>
      <c r="AA6" s="30" t="inlineStr">
        <is>
          <t>One below company-size boundary</t>
        </is>
      </c>
    </row>
    <row r="7">
      <c r="A7" s="27" t="inlineStr">
        <is>
          <t>D003</t>
        </is>
      </c>
      <c r="B7" s="27" t="inlineStr">
        <is>
          <t>Cara</t>
        </is>
      </c>
      <c r="C7" s="27" t="inlineStr">
        <is>
          <t>Boundary50</t>
        </is>
      </c>
      <c r="D7" s="27" t="inlineStr">
        <is>
          <t>cara50@example.com</t>
        </is>
      </c>
      <c r="E7" s="27" t="inlineStr">
        <is>
          <t>Example Gamma</t>
        </is>
      </c>
      <c r="F7" s="27" t="inlineStr">
        <is>
          <t>example.com</t>
        </is>
      </c>
      <c r="G7" s="27" t="inlineStr">
        <is>
          <t>United States</t>
        </is>
      </c>
      <c r="H7" s="27" t="inlineStr">
        <is>
          <t>California</t>
        </is>
      </c>
      <c r="I7" s="27" t="inlineStr">
        <is>
          <t>94105</t>
        </is>
      </c>
      <c r="J7" s="27" t="n">
        <v>50</v>
      </c>
      <c r="K7" s="27" t="inlineStr">
        <is>
          <t>Enterprise</t>
        </is>
      </c>
      <c r="L7" s="27" t="inlineStr">
        <is>
          <t>81</t>
        </is>
      </c>
      <c r="M7" s="27" t="inlineStr">
        <is>
          <t>Demo form</t>
        </is>
      </c>
      <c r="N7" s="27" t="inlineStr">
        <is>
          <t>Affirmative</t>
        </is>
      </c>
      <c r="O7" s="27" t="inlineStr">
        <is>
          <t>No</t>
        </is>
      </c>
      <c r="P7" s="27" t="str"/>
      <c r="Q7" s="27" t="inlineStr">
        <is>
          <t>A-GAMMA</t>
        </is>
      </c>
      <c r="R7" s="27" t="inlineStr">
        <is>
          <t>Qualified</t>
        </is>
      </c>
      <c r="S7" s="27" t="inlineStr">
        <is>
          <t>Define expected inclusive rule</t>
        </is>
      </c>
      <c r="T7" s="27" t="inlineStr">
        <is>
          <t>Define expected owner</t>
        </is>
      </c>
      <c r="U7" s="27" t="inlineStr">
        <is>
          <t>No</t>
        </is>
      </c>
      <c r="V7" s="27" t="inlineStr">
        <is>
          <t>Yes</t>
        </is>
      </c>
      <c r="W7" s="27" t="n">
        <v>5</v>
      </c>
      <c r="X7" s="27" t="n">
        <v>15</v>
      </c>
      <c r="Y7" s="27" t="n">
        <v>30</v>
      </c>
      <c r="Z7" s="27" t="inlineStr">
        <is>
          <t>Freeze before run</t>
        </is>
      </c>
      <c r="AA7" s="27" t="inlineStr">
        <is>
          <t>At company-size boundary</t>
        </is>
      </c>
    </row>
    <row r="8">
      <c r="A8" s="30" t="inlineStr">
        <is>
          <t>D004</t>
        </is>
      </c>
      <c r="B8" s="30" t="inlineStr">
        <is>
          <t>Dev</t>
        </is>
      </c>
      <c r="C8" s="30" t="inlineStr">
        <is>
          <t>BoundaryScore</t>
        </is>
      </c>
      <c r="D8" s="30" t="inlineStr">
        <is>
          <t>dev.score@example.com</t>
        </is>
      </c>
      <c r="E8" s="30" t="inlineStr">
        <is>
          <t>Example Delta</t>
        </is>
      </c>
      <c r="F8" s="30" t="inlineStr">
        <is>
          <t>example.com</t>
        </is>
      </c>
      <c r="G8" s="30" t="inlineStr">
        <is>
          <t>United Kingdom</t>
        </is>
      </c>
      <c r="H8" s="30" t="inlineStr">
        <is>
          <t>London</t>
        </is>
      </c>
      <c r="I8" s="30" t="inlineStr">
        <is>
          <t>EC1A 1BB</t>
        </is>
      </c>
      <c r="J8" s="30" t="n">
        <v>120</v>
      </c>
      <c r="K8" s="30" t="inlineStr">
        <is>
          <t>Core</t>
        </is>
      </c>
      <c r="L8" s="30" t="inlineStr">
        <is>
          <t>70</t>
        </is>
      </c>
      <c r="M8" s="30" t="inlineStr">
        <is>
          <t>Content form</t>
        </is>
      </c>
      <c r="N8" s="30" t="inlineStr">
        <is>
          <t>Affirmative</t>
        </is>
      </c>
      <c r="O8" s="30" t="inlineStr">
        <is>
          <t>No</t>
        </is>
      </c>
      <c r="P8" s="30" t="str"/>
      <c r="Q8" s="30" t="inlineStr">
        <is>
          <t>A-DELTA</t>
        </is>
      </c>
      <c r="R8" s="30" t="inlineStr">
        <is>
          <t>Define threshold result</t>
        </is>
      </c>
      <c r="S8" s="30" t="inlineStr">
        <is>
          <t>Define route</t>
        </is>
      </c>
      <c r="T8" s="30" t="inlineStr">
        <is>
          <t>Define owner</t>
        </is>
      </c>
      <c r="U8" s="30" t="inlineStr">
        <is>
          <t>No</t>
        </is>
      </c>
      <c r="V8" s="30" t="inlineStr">
        <is>
          <t>Yes</t>
        </is>
      </c>
      <c r="W8" s="30" t="n">
        <v>5</v>
      </c>
      <c r="X8" s="30" t="n">
        <v>15</v>
      </c>
      <c r="Y8" s="30" t="n">
        <v>30</v>
      </c>
      <c r="Z8" s="30" t="inlineStr">
        <is>
          <t>Freeze before run</t>
        </is>
      </c>
      <c r="AA8" s="30" t="inlineStr">
        <is>
          <t>At qualification threshold</t>
        </is>
      </c>
    </row>
    <row r="9">
      <c r="A9" s="27" t="inlineStr">
        <is>
          <t>D005</t>
        </is>
      </c>
      <c r="B9" s="27" t="inlineStr">
        <is>
          <t>Eli</t>
        </is>
      </c>
      <c r="C9" s="27" t="inlineStr">
        <is>
          <t>Duplicate</t>
        </is>
      </c>
      <c r="D9" s="27" t="inlineStr">
        <is>
          <t>duplicate@example.com</t>
        </is>
      </c>
      <c r="E9" s="27" t="inlineStr">
        <is>
          <t>Example Dup</t>
        </is>
      </c>
      <c r="F9" s="27" t="inlineStr">
        <is>
          <t>example.com</t>
        </is>
      </c>
      <c r="G9" s="27" t="inlineStr">
        <is>
          <t>United States</t>
        </is>
      </c>
      <c r="H9" s="27" t="inlineStr">
        <is>
          <t>New York</t>
        </is>
      </c>
      <c r="I9" s="27" t="inlineStr">
        <is>
          <t>10001</t>
        </is>
      </c>
      <c r="J9" s="27" t="n">
        <v>100</v>
      </c>
      <c r="K9" s="27" t="inlineStr">
        <is>
          <t>Core</t>
        </is>
      </c>
      <c r="L9" s="27" t="inlineStr">
        <is>
          <t>75</t>
        </is>
      </c>
      <c r="M9" s="27" t="inlineStr">
        <is>
          <t>Demo form</t>
        </is>
      </c>
      <c r="N9" s="27" t="inlineStr">
        <is>
          <t>Affirmative</t>
        </is>
      </c>
      <c r="O9" s="27" t="inlineStr">
        <is>
          <t>Yes</t>
        </is>
      </c>
      <c r="P9" s="27" t="inlineStr">
        <is>
          <t>SEED-CRM-001</t>
        </is>
      </c>
      <c r="Q9" s="27" t="inlineStr">
        <is>
          <t>A-DUP</t>
        </is>
      </c>
      <c r="R9" s="27" t="inlineStr">
        <is>
          <t>Qualified</t>
        </is>
      </c>
      <c r="S9" s="27" t="inlineStr">
        <is>
          <t>R-EAST</t>
        </is>
      </c>
      <c r="T9" s="27" t="inlineStr">
        <is>
          <t>Owner East A</t>
        </is>
      </c>
      <c r="U9" s="27" t="inlineStr">
        <is>
          <t>No</t>
        </is>
      </c>
      <c r="V9" s="27" t="inlineStr">
        <is>
          <t>Yes</t>
        </is>
      </c>
      <c r="W9" s="27" t="n">
        <v>5</v>
      </c>
      <c r="X9" s="27" t="n">
        <v>15</v>
      </c>
      <c r="Y9" s="27" t="n">
        <v>30</v>
      </c>
      <c r="Z9" s="27" t="inlineStr">
        <is>
          <t>Freeze before run</t>
        </is>
      </c>
      <c r="AA9" s="27" t="inlineStr">
        <is>
          <t>Seeded duplicate</t>
        </is>
      </c>
    </row>
    <row r="10">
      <c r="A10" s="30" t="inlineStr">
        <is>
          <t>D006</t>
        </is>
      </c>
      <c r="B10" s="30" t="inlineStr">
        <is>
          <t>Faye</t>
        </is>
      </c>
      <c r="C10" s="30" t="inlineStr">
        <is>
          <t>NoMatch</t>
        </is>
      </c>
      <c r="D10" s="30" t="inlineStr">
        <is>
          <t>faye.nomatch@unknown.example</t>
        </is>
      </c>
      <c r="E10" s="30" t="inlineStr">
        <is>
          <t>Unknown Co</t>
        </is>
      </c>
      <c r="F10" s="30" t="inlineStr">
        <is>
          <t>unknown.example</t>
        </is>
      </c>
      <c r="G10" s="30" t="inlineStr">
        <is>
          <t>Iceland</t>
        </is>
      </c>
      <c r="H10" s="30" t="str"/>
      <c r="I10" s="30" t="inlineStr">
        <is>
          <t>101</t>
        </is>
      </c>
      <c r="J10" s="30" t="n">
        <v>20</v>
      </c>
      <c r="K10" s="30" t="inlineStr">
        <is>
          <t>Core</t>
        </is>
      </c>
      <c r="L10" s="30" t="inlineStr">
        <is>
          <t>75</t>
        </is>
      </c>
      <c r="M10" s="30" t="inlineStr">
        <is>
          <t>Demo form</t>
        </is>
      </c>
      <c r="N10" s="30" t="inlineStr">
        <is>
          <t>Affirmative</t>
        </is>
      </c>
      <c r="O10" s="30" t="inlineStr">
        <is>
          <t>No</t>
        </is>
      </c>
      <c r="P10" s="30" t="str"/>
      <c r="Q10" s="30" t="str"/>
      <c r="R10" s="30" t="inlineStr">
        <is>
          <t>Qualified</t>
        </is>
      </c>
      <c r="S10" s="30" t="inlineStr">
        <is>
          <t>R-FALLBACK</t>
        </is>
      </c>
      <c r="T10" s="30" t="inlineStr">
        <is>
          <t>Fallback Queue</t>
        </is>
      </c>
      <c r="U10" s="30" t="inlineStr">
        <is>
          <t>Yes</t>
        </is>
      </c>
      <c r="V10" s="30" t="inlineStr">
        <is>
          <t>Yes</t>
        </is>
      </c>
      <c r="W10" s="30" t="n">
        <v>5</v>
      </c>
      <c r="X10" s="30" t="n">
        <v>15</v>
      </c>
      <c r="Y10" s="30" t="n">
        <v>30</v>
      </c>
      <c r="Z10" s="30" t="inlineStr">
        <is>
          <t>Freeze before run</t>
        </is>
      </c>
      <c r="AA10" s="30" t="inlineStr">
        <is>
          <t>Approved fallback</t>
        </is>
      </c>
    </row>
    <row r="11">
      <c r="A11" s="27" t="inlineStr">
        <is>
          <t>D007</t>
        </is>
      </c>
      <c r="B11" s="27" t="inlineStr">
        <is>
          <t>Gus</t>
        </is>
      </c>
      <c r="C11" s="27" t="inlineStr">
        <is>
          <t>NoConsent</t>
        </is>
      </c>
      <c r="D11" s="27" t="inlineStr">
        <is>
          <t>gus.noconsent@example.com</t>
        </is>
      </c>
      <c r="E11" s="27" t="inlineStr">
        <is>
          <t>Example Legal</t>
        </is>
      </c>
      <c r="F11" s="27" t="inlineStr">
        <is>
          <t>example.com</t>
        </is>
      </c>
      <c r="G11" s="27" t="inlineStr">
        <is>
          <t>United Kingdom</t>
        </is>
      </c>
      <c r="H11" s="27" t="inlineStr">
        <is>
          <t>London</t>
        </is>
      </c>
      <c r="I11" s="27" t="inlineStr">
        <is>
          <t>EC1A 1BB</t>
        </is>
      </c>
      <c r="J11" s="27" t="n">
        <v>200</v>
      </c>
      <c r="K11" s="27" t="inlineStr">
        <is>
          <t>Enterprise</t>
        </is>
      </c>
      <c r="L11" s="27" t="inlineStr">
        <is>
          <t>90</t>
        </is>
      </c>
      <c r="M11" s="27" t="inlineStr">
        <is>
          <t>Demo form</t>
        </is>
      </c>
      <c r="N11" s="27" t="inlineStr">
        <is>
          <t>Not given</t>
        </is>
      </c>
      <c r="O11" s="27" t="inlineStr">
        <is>
          <t>No</t>
        </is>
      </c>
      <c r="P11" s="27" t="str"/>
      <c r="Q11" s="27" t="inlineStr">
        <is>
          <t>A-LEGAL</t>
        </is>
      </c>
      <c r="R11" s="27" t="inlineStr">
        <is>
          <t>Ineligible or blocked</t>
        </is>
      </c>
      <c r="S11" s="27" t="inlineStr">
        <is>
          <t>No route</t>
        </is>
      </c>
      <c r="T11" s="27" t="inlineStr">
        <is>
          <t>No owner</t>
        </is>
      </c>
      <c r="U11" s="27" t="inlineStr">
        <is>
          <t>No</t>
        </is>
      </c>
      <c r="V11" s="27" t="inlineStr">
        <is>
          <t>No</t>
        </is>
      </c>
      <c r="W11" s="27" t="n">
        <v>5</v>
      </c>
      <c r="X11" s="27" t="n">
        <v>15</v>
      </c>
      <c r="Y11" s="27" t="n">
        <v>30</v>
      </c>
      <c r="Z11" s="27" t="inlineStr">
        <is>
          <t>Freeze before run</t>
        </is>
      </c>
      <c r="AA11" s="27" t="inlineStr">
        <is>
          <t>Jurisdiction-conditioned negative test</t>
        </is>
      </c>
    </row>
    <row r="12">
      <c r="A12" s="30" t="inlineStr">
        <is>
          <t>D008</t>
        </is>
      </c>
      <c r="B12" s="30" t="inlineStr">
        <is>
          <t>Hana</t>
        </is>
      </c>
      <c r="C12" s="30" t="inlineStr">
        <is>
          <t>PersonalEmail</t>
        </is>
      </c>
      <c r="D12" s="30" t="inlineStr">
        <is>
          <t>hana.personal@gmail.com</t>
        </is>
      </c>
      <c r="E12" s="30" t="inlineStr">
        <is>
          <t>Personal</t>
        </is>
      </c>
      <c r="F12" s="30" t="str"/>
      <c r="G12" s="30" t="inlineStr">
        <is>
          <t>United States</t>
        </is>
      </c>
      <c r="H12" s="30" t="inlineStr">
        <is>
          <t>Texas</t>
        </is>
      </c>
      <c r="I12" s="30" t="inlineStr">
        <is>
          <t>73301</t>
        </is>
      </c>
      <c r="J12" s="30" t="n"/>
      <c r="K12" s="30" t="inlineStr">
        <is>
          <t>Core</t>
        </is>
      </c>
      <c r="L12" s="30" t="inlineStr">
        <is>
          <t>80</t>
        </is>
      </c>
      <c r="M12" s="30" t="inlineStr">
        <is>
          <t>Demo form</t>
        </is>
      </c>
      <c r="N12" s="30" t="inlineStr">
        <is>
          <t>Affirmative</t>
        </is>
      </c>
      <c r="O12" s="30" t="inlineStr">
        <is>
          <t>No</t>
        </is>
      </c>
      <c r="P12" s="30" t="str"/>
      <c r="Q12" s="30" t="str"/>
      <c r="R12" s="30" t="inlineStr">
        <is>
          <t>Define fallback</t>
        </is>
      </c>
      <c r="S12" s="30" t="inlineStr">
        <is>
          <t>Define route</t>
        </is>
      </c>
      <c r="T12" s="30" t="inlineStr">
        <is>
          <t>Manual Review Queue</t>
        </is>
      </c>
      <c r="U12" s="30" t="inlineStr">
        <is>
          <t>Yes</t>
        </is>
      </c>
      <c r="V12" s="30" t="inlineStr">
        <is>
          <t>Yes</t>
        </is>
      </c>
      <c r="W12" s="30" t="n">
        <v>5</v>
      </c>
      <c r="X12" s="30" t="n">
        <v>15</v>
      </c>
      <c r="Y12" s="30" t="n">
        <v>30</v>
      </c>
      <c r="Z12" s="30" t="inlineStr">
        <is>
          <t>Freeze before run</t>
        </is>
      </c>
      <c r="AA12" s="30" t="inlineStr">
        <is>
          <t>Enrichment ineligible/no match</t>
        </is>
      </c>
    </row>
  </sheetData>
  <mergeCells count="2">
    <mergeCell ref="A1:Z1"/>
    <mergeCell ref="A2:Z2"/>
  </mergeCells>
  <dataValidations count="3">
    <dataValidation sqref="N5:N100" showDropDown="0" showInputMessage="0" showErrorMessage="0" allowBlank="0" type="list">
      <formula1>"Affirmative,Not given,Not required,Withdrawn,Unknown"</formula1>
    </dataValidation>
    <dataValidation sqref="U5:U100" showDropDown="0" showInputMessage="0" showErrorMessage="0" allowBlank="0" type="list">
      <formula1>"Yes,No"</formula1>
    </dataValidation>
    <dataValidation sqref="V5:V100" showDropDown="0" showInputMessage="0" showErrorMessage="0" allowBlank="0" type="list">
      <formula1>"Yes,No"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K504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24" customWidth="1" min="4" max="4"/>
    <col width="12" customWidth="1" min="5" max="5"/>
    <col width="22" customWidth="1" min="6" max="6"/>
    <col width="22" customWidth="1" min="7" max="7"/>
    <col width="22" customWidth="1" min="8" max="8"/>
    <col width="22" customWidth="1" min="9" max="9"/>
    <col width="24" customWidth="1" min="10" max="10"/>
    <col width="24" customWidth="1" min="11" max="11"/>
    <col width="22" customWidth="1" min="12" max="12"/>
    <col width="18" customWidth="1" min="13" max="13"/>
    <col width="22" customWidth="1" min="14" max="14"/>
    <col width="22" customWidth="1" min="15" max="15"/>
    <col width="16" customWidth="1" min="16" max="16"/>
    <col width="16" customWidth="1" min="17" max="17"/>
    <col width="16" customWidth="1" min="18" max="18"/>
    <col width="18" customWidth="1" min="19" max="19"/>
    <col width="18" customWidth="1" min="20" max="20"/>
    <col width="18" customWidth="1" min="21" max="21"/>
    <col width="18" customWidth="1" min="22" max="22"/>
    <col width="20" customWidth="1" min="23" max="23"/>
    <col width="20" customWidth="1" min="24" max="24"/>
    <col width="20" customWidth="1" min="25" max="25"/>
    <col width="20" customWidth="1" min="26" max="26"/>
    <col width="12" customWidth="1" min="27" max="27"/>
    <col width="14" customWidth="1" min="28" max="28"/>
    <col width="14" customWidth="1" min="29" max="29"/>
    <col width="16" customWidth="1" min="30" max="30"/>
    <col width="22" customWidth="1" min="31" max="31"/>
    <col width="16" customWidth="1" min="32" max="32"/>
    <col width="18" customWidth="1" min="33" max="33"/>
    <col width="16" customWidth="1" min="34" max="34"/>
    <col width="40" customWidth="1" min="35" max="35"/>
    <col width="22" customWidth="1" min="36" max="36"/>
    <col width="16" customWidth="1" min="37" max="37"/>
  </cols>
  <sheetData>
    <row r="1" ht="28" customHeight="1">
      <c r="A1" s="9" t="inlineStr">
        <is>
          <t>Lead-routing transaction run log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</row>
    <row r="2" ht="36" customHeight="1">
      <c r="A2" s="17" t="inlineStr">
        <is>
          <t>Enter one row per executed logical submission. Formula columns classify outcomes. Use UTC timestamps and retain the frozen expected owner and SLA inputs.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</row>
    <row r="4" ht="44" customHeight="1">
      <c r="A4" s="21" t="inlineStr">
        <is>
          <t>Run ID</t>
        </is>
      </c>
      <c r="B4" s="21" t="inlineStr">
        <is>
          <t>Test ID</t>
        </is>
      </c>
      <c r="C4" s="21" t="inlineStr">
        <is>
          <t>Data ID</t>
        </is>
      </c>
      <c r="D4" s="21" t="inlineStr">
        <is>
          <t>Correlation ID</t>
        </is>
      </c>
      <c r="E4" s="21" t="inlineStr">
        <is>
          <t>Eligible?</t>
        </is>
      </c>
      <c r="F4" s="21" t="inlineStr">
        <is>
          <t>Submission received UTC</t>
        </is>
      </c>
      <c r="G4" s="21" t="inlineStr">
        <is>
          <t>CRM record created UTC</t>
        </is>
      </c>
      <c r="H4" s="21" t="inlineStr">
        <is>
          <t>Route completed UTC</t>
        </is>
      </c>
      <c r="I4" s="21" t="inlineStr">
        <is>
          <t>Owner assigned UTC</t>
        </is>
      </c>
      <c r="J4" s="21" t="inlineStr">
        <is>
          <t>Expected owner/queue</t>
        </is>
      </c>
      <c r="K4" s="21" t="inlineStr">
        <is>
          <t>Actual owner/queue</t>
        </is>
      </c>
      <c r="L4" s="21" t="inlineStr">
        <is>
          <t>Notification sent UTC</t>
        </is>
      </c>
      <c r="M4" s="21" t="inlineStr">
        <is>
          <t>Acceptance required?</t>
        </is>
      </c>
      <c r="N4" s="21" t="inlineStr">
        <is>
          <t>Accepted UTC</t>
        </is>
      </c>
      <c r="O4" s="21" t="inlineStr">
        <is>
          <t>First valid action UTC</t>
        </is>
      </c>
      <c r="P4" s="21" t="inlineStr">
        <is>
          <t>CRM record count</t>
        </is>
      </c>
      <c r="Q4" s="21" t="inlineStr">
        <is>
          <t>Primary match?</t>
        </is>
      </c>
      <c r="R4" s="21" t="inlineStr">
        <is>
          <t>Fallback used?</t>
        </is>
      </c>
      <c r="S4" s="21" t="inlineStr">
        <is>
          <t>Expected fallback?</t>
        </is>
      </c>
      <c r="T4" s="21" t="inlineStr">
        <is>
          <t>Evidence complete?</t>
        </is>
      </c>
      <c r="U4" s="21" t="inlineStr">
        <is>
          <t>Assignment SLA min</t>
        </is>
      </c>
      <c r="V4" s="21" t="inlineStr">
        <is>
          <t>Acceptance SLA min</t>
        </is>
      </c>
      <c r="W4" s="21" t="inlineStr">
        <is>
          <t>First-action SLA min</t>
        </is>
      </c>
      <c r="X4" s="21" t="inlineStr">
        <is>
          <t>Assignment latency min</t>
        </is>
      </c>
      <c r="Y4" s="21" t="inlineStr">
        <is>
          <t>Acceptance latency min</t>
        </is>
      </c>
      <c r="Z4" s="21" t="inlineStr">
        <is>
          <t>First-action latency min</t>
        </is>
      </c>
      <c r="AA4" s="21" t="inlineStr">
        <is>
          <t>Lost flag</t>
        </is>
      </c>
      <c r="AB4" s="21" t="inlineStr">
        <is>
          <t>Unmatched flag</t>
        </is>
      </c>
      <c r="AC4" s="21" t="inlineStr">
        <is>
          <t>Duplicate flag</t>
        </is>
      </c>
      <c r="AD4" s="21" t="inlineStr">
        <is>
          <t>Wrong-owner flag</t>
        </is>
      </c>
      <c r="AE4" s="21" t="inlineStr">
        <is>
          <t>Assignment SLA breach flag</t>
        </is>
      </c>
      <c r="AF4" s="21" t="inlineStr">
        <is>
          <t>Unaccepted flag</t>
        </is>
      </c>
      <c r="AG4" s="21" t="inlineStr">
        <is>
          <t>Routing success flag</t>
        </is>
      </c>
      <c r="AH4" s="21" t="inlineStr">
        <is>
          <t>Overall status</t>
        </is>
      </c>
      <c r="AI4" s="21" t="inlineStr">
        <is>
          <t>Notes</t>
        </is>
      </c>
      <c r="AJ4" s="21" t="inlineStr">
        <is>
          <t>First-action SLA breach flag</t>
        </is>
      </c>
      <c r="AK4" s="21" t="inlineStr">
        <is>
          <t>Evidence gap flag</t>
        </is>
      </c>
    </row>
    <row r="5">
      <c r="A5" s="27" t="str"/>
      <c r="B5" s="27" t="str"/>
      <c r="C5" s="27" t="str"/>
      <c r="D5" s="27" t="str"/>
      <c r="E5" s="27" t="str"/>
      <c r="F5" s="70" t="str"/>
      <c r="G5" s="70" t="str"/>
      <c r="H5" s="70" t="str"/>
      <c r="I5" s="70" t="str"/>
      <c r="J5" s="70" t="str"/>
      <c r="K5" s="70" t="str"/>
      <c r="L5" s="70" t="str"/>
      <c r="M5" s="70" t="str"/>
      <c r="N5" s="70" t="str"/>
      <c r="O5" s="70" t="str"/>
      <c r="P5" s="27" t="str"/>
      <c r="Q5" s="27" t="str"/>
      <c r="R5" s="27" t="str"/>
      <c r="S5" s="27" t="str"/>
      <c r="T5" s="27" t="str"/>
      <c r="U5" s="27" t="str"/>
      <c r="V5" s="27" t="str"/>
      <c r="W5" s="27" t="str"/>
      <c r="X5" s="71">
        <f>IF(OR(F5="",I5=""),"",ROUND((I5-F5)*1440,2))</f>
        <v/>
      </c>
      <c r="Y5" s="71">
        <f>IF(OR(M5&lt;&gt;"Yes",I5="",N5=""),"",ROUND((N5-I5)*1440,2))</f>
        <v/>
      </c>
      <c r="Z5" s="71">
        <f>IF(OR(F5="",O5=""),"",ROUND((O5-F5)*1440,2))</f>
        <v/>
      </c>
      <c r="AA5" s="72">
        <f>IF(E5="Yes",IF(OR(G5="",P5&lt;&gt;1),1,0),0)</f>
        <v/>
      </c>
      <c r="AB5" s="72">
        <f>IF(E5="Yes",IF(Q5="No",1,0),0)</f>
        <v/>
      </c>
      <c r="AC5" s="72">
        <f>IF(E5="Yes",IF(P5&gt;1,1,0),0)</f>
        <v/>
      </c>
      <c r="AD5" s="72">
        <f>IF(AND(E5="Yes",J5&lt;&gt;"",K5&lt;&gt;"",J5&lt;&gt;K5),1,0)</f>
        <v/>
      </c>
      <c r="AE5" s="72">
        <f>IF(E5="Yes",IF(OR(I5="",X5&gt;U5),1,0),0)</f>
        <v/>
      </c>
      <c r="AF5" s="72">
        <f>IF(M5="Yes",IF(OR(N5="",Y5&gt;V5),1,0),0)</f>
        <v/>
      </c>
      <c r="AG5" s="72">
        <f>IF(E5="Yes",IF(AND(AA5=0,AC5=0,AD5=0,AE5=0,J5&lt;&gt;"",K5&lt;&gt;""),1,0),0)</f>
        <v/>
      </c>
      <c r="AH5" s="27">
        <f>IF(E5&lt;&gt;"Yes","Excluded",IF(OR(AA5=1,AC5=1,AD5=1,AE5=1,AF5=1,AJ5=1),"Fail",IF(OR(AND(AB5=1,OR(R5&lt;&gt;"Yes",S5&lt;&gt;"Yes")),AK5=1),"Warning","Pass")))</f>
        <v/>
      </c>
      <c r="AI5" s="27" t="str"/>
      <c r="AJ5" s="73">
        <f>IF(E5="Yes",IF(OR(O5="",Z5&gt;W5),1,0),0)</f>
        <v/>
      </c>
      <c r="AK5" s="73">
        <f>IF(E5="Yes",IF(T5="Yes",0,1),0)</f>
        <v/>
      </c>
    </row>
    <row r="6">
      <c r="A6" s="27" t="str"/>
      <c r="B6" s="27" t="str"/>
      <c r="C6" s="27" t="str"/>
      <c r="D6" s="27" t="str"/>
      <c r="E6" s="27" t="str"/>
      <c r="F6" s="70" t="str"/>
      <c r="G6" s="70" t="str"/>
      <c r="H6" s="70" t="str"/>
      <c r="I6" s="70" t="str"/>
      <c r="J6" s="70" t="str"/>
      <c r="K6" s="70" t="str"/>
      <c r="L6" s="70" t="str"/>
      <c r="M6" s="70" t="str"/>
      <c r="N6" s="70" t="str"/>
      <c r="O6" s="70" t="str"/>
      <c r="P6" s="27" t="str"/>
      <c r="Q6" s="27" t="str"/>
      <c r="R6" s="27" t="str"/>
      <c r="S6" s="27" t="str"/>
      <c r="T6" s="27" t="str"/>
      <c r="U6" s="27" t="str"/>
      <c r="V6" s="27" t="str"/>
      <c r="W6" s="27" t="str"/>
      <c r="X6" s="71">
        <f>IF(OR(F6="",I6=""),"",ROUND((I6-F6)*1440,2))</f>
        <v/>
      </c>
      <c r="Y6" s="71">
        <f>IF(OR(M6&lt;&gt;"Yes",I6="",N6=""),"",ROUND((N6-I6)*1440,2))</f>
        <v/>
      </c>
      <c r="Z6" s="71">
        <f>IF(OR(F6="",O6=""),"",ROUND((O6-F6)*1440,2))</f>
        <v/>
      </c>
      <c r="AA6" s="72">
        <f>IF(E6="Yes",IF(OR(G6="",P6&lt;&gt;1),1,0),0)</f>
        <v/>
      </c>
      <c r="AB6" s="72">
        <f>IF(E6="Yes",IF(Q6="No",1,0),0)</f>
        <v/>
      </c>
      <c r="AC6" s="72">
        <f>IF(E6="Yes",IF(P6&gt;1,1,0),0)</f>
        <v/>
      </c>
      <c r="AD6" s="72">
        <f>IF(AND(E6="Yes",J6&lt;&gt;"",K6&lt;&gt;"",J6&lt;&gt;K6),1,0)</f>
        <v/>
      </c>
      <c r="AE6" s="72">
        <f>IF(E6="Yes",IF(OR(I6="",X6&gt;U6),1,0),0)</f>
        <v/>
      </c>
      <c r="AF6" s="72">
        <f>IF(M6="Yes",IF(OR(N6="",Y6&gt;V6),1,0),0)</f>
        <v/>
      </c>
      <c r="AG6" s="72">
        <f>IF(E6="Yes",IF(AND(AA6=0,AC6=0,AD6=0,AE6=0,J6&lt;&gt;"",K6&lt;&gt;""),1,0),0)</f>
        <v/>
      </c>
      <c r="AH6" s="27">
        <f>IF(E6&lt;&gt;"Yes","Excluded",IF(OR(AA6=1,AC6=1,AD6=1,AE6=1,AF6=1,AJ6=1),"Fail",IF(OR(AND(AB6=1,OR(R6&lt;&gt;"Yes",S6&lt;&gt;"Yes")),AK6=1),"Warning","Pass")))</f>
        <v/>
      </c>
      <c r="AI6" s="27" t="str"/>
      <c r="AJ6" s="73">
        <f>IF(E6="Yes",IF(OR(O6="",Z6&gt;W6),1,0),0)</f>
        <v/>
      </c>
      <c r="AK6" s="73">
        <f>IF(E6="Yes",IF(T6="Yes",0,1),0)</f>
        <v/>
      </c>
    </row>
    <row r="7">
      <c r="A7" s="27" t="str"/>
      <c r="B7" s="27" t="str"/>
      <c r="C7" s="27" t="str"/>
      <c r="D7" s="27" t="str"/>
      <c r="E7" s="27" t="str"/>
      <c r="F7" s="70" t="str"/>
      <c r="G7" s="70" t="str"/>
      <c r="H7" s="70" t="str"/>
      <c r="I7" s="70" t="str"/>
      <c r="J7" s="70" t="str"/>
      <c r="K7" s="70" t="str"/>
      <c r="L7" s="70" t="str"/>
      <c r="M7" s="70" t="str"/>
      <c r="N7" s="70" t="str"/>
      <c r="O7" s="70" t="str"/>
      <c r="P7" s="27" t="str"/>
      <c r="Q7" s="27" t="str"/>
      <c r="R7" s="27" t="str"/>
      <c r="S7" s="27" t="str"/>
      <c r="T7" s="27" t="str"/>
      <c r="U7" s="27" t="str"/>
      <c r="V7" s="27" t="str"/>
      <c r="W7" s="27" t="str"/>
      <c r="X7" s="71">
        <f>IF(OR(F7="",I7=""),"",ROUND((I7-F7)*1440,2))</f>
        <v/>
      </c>
      <c r="Y7" s="71">
        <f>IF(OR(M7&lt;&gt;"Yes",I7="",N7=""),"",ROUND((N7-I7)*1440,2))</f>
        <v/>
      </c>
      <c r="Z7" s="71">
        <f>IF(OR(F7="",O7=""),"",ROUND((O7-F7)*1440,2))</f>
        <v/>
      </c>
      <c r="AA7" s="72">
        <f>IF(E7="Yes",IF(OR(G7="",P7&lt;&gt;1),1,0),0)</f>
        <v/>
      </c>
      <c r="AB7" s="72">
        <f>IF(E7="Yes",IF(Q7="No",1,0),0)</f>
        <v/>
      </c>
      <c r="AC7" s="72">
        <f>IF(E7="Yes",IF(P7&gt;1,1,0),0)</f>
        <v/>
      </c>
      <c r="AD7" s="72">
        <f>IF(AND(E7="Yes",J7&lt;&gt;"",K7&lt;&gt;"",J7&lt;&gt;K7),1,0)</f>
        <v/>
      </c>
      <c r="AE7" s="72">
        <f>IF(E7="Yes",IF(OR(I7="",X7&gt;U7),1,0),0)</f>
        <v/>
      </c>
      <c r="AF7" s="72">
        <f>IF(M7="Yes",IF(OR(N7="",Y7&gt;V7),1,0),0)</f>
        <v/>
      </c>
      <c r="AG7" s="72">
        <f>IF(E7="Yes",IF(AND(AA7=0,AC7=0,AD7=0,AE7=0,J7&lt;&gt;"",K7&lt;&gt;""),1,0),0)</f>
        <v/>
      </c>
      <c r="AH7" s="27">
        <f>IF(E7&lt;&gt;"Yes","Excluded",IF(OR(AA7=1,AC7=1,AD7=1,AE7=1,AF7=1,AJ7=1),"Fail",IF(OR(AND(AB7=1,OR(R7&lt;&gt;"Yes",S7&lt;&gt;"Yes")),AK7=1),"Warning","Pass")))</f>
        <v/>
      </c>
      <c r="AI7" s="27" t="str"/>
      <c r="AJ7" s="73">
        <f>IF(E7="Yes",IF(OR(O7="",Z7&gt;W7),1,0),0)</f>
        <v/>
      </c>
      <c r="AK7" s="73">
        <f>IF(E7="Yes",IF(T7="Yes",0,1),0)</f>
        <v/>
      </c>
    </row>
    <row r="8">
      <c r="A8" s="27" t="str"/>
      <c r="B8" s="27" t="str"/>
      <c r="C8" s="27" t="str"/>
      <c r="D8" s="27" t="str"/>
      <c r="E8" s="27" t="str"/>
      <c r="F8" s="70" t="str"/>
      <c r="G8" s="70" t="str"/>
      <c r="H8" s="70" t="str"/>
      <c r="I8" s="70" t="str"/>
      <c r="J8" s="70" t="str"/>
      <c r="K8" s="70" t="str"/>
      <c r="L8" s="70" t="str"/>
      <c r="M8" s="70" t="str"/>
      <c r="N8" s="70" t="str"/>
      <c r="O8" s="70" t="str"/>
      <c r="P8" s="27" t="str"/>
      <c r="Q8" s="27" t="str"/>
      <c r="R8" s="27" t="str"/>
      <c r="S8" s="27" t="str"/>
      <c r="T8" s="27" t="str"/>
      <c r="U8" s="27" t="str"/>
      <c r="V8" s="27" t="str"/>
      <c r="W8" s="27" t="str"/>
      <c r="X8" s="71">
        <f>IF(OR(F8="",I8=""),"",ROUND((I8-F8)*1440,2))</f>
        <v/>
      </c>
      <c r="Y8" s="71">
        <f>IF(OR(M8&lt;&gt;"Yes",I8="",N8=""),"",ROUND((N8-I8)*1440,2))</f>
        <v/>
      </c>
      <c r="Z8" s="71">
        <f>IF(OR(F8="",O8=""),"",ROUND((O8-F8)*1440,2))</f>
        <v/>
      </c>
      <c r="AA8" s="72">
        <f>IF(E8="Yes",IF(OR(G8="",P8&lt;&gt;1),1,0),0)</f>
        <v/>
      </c>
      <c r="AB8" s="72">
        <f>IF(E8="Yes",IF(Q8="No",1,0),0)</f>
        <v/>
      </c>
      <c r="AC8" s="72">
        <f>IF(E8="Yes",IF(P8&gt;1,1,0),0)</f>
        <v/>
      </c>
      <c r="AD8" s="72">
        <f>IF(AND(E8="Yes",J8&lt;&gt;"",K8&lt;&gt;"",J8&lt;&gt;K8),1,0)</f>
        <v/>
      </c>
      <c r="AE8" s="72">
        <f>IF(E8="Yes",IF(OR(I8="",X8&gt;U8),1,0),0)</f>
        <v/>
      </c>
      <c r="AF8" s="72">
        <f>IF(M8="Yes",IF(OR(N8="",Y8&gt;V8),1,0),0)</f>
        <v/>
      </c>
      <c r="AG8" s="72">
        <f>IF(E8="Yes",IF(AND(AA8=0,AC8=0,AD8=0,AE8=0,J8&lt;&gt;"",K8&lt;&gt;""),1,0),0)</f>
        <v/>
      </c>
      <c r="AH8" s="27">
        <f>IF(E8&lt;&gt;"Yes","Excluded",IF(OR(AA8=1,AC8=1,AD8=1,AE8=1,AF8=1,AJ8=1),"Fail",IF(OR(AND(AB8=1,OR(R8&lt;&gt;"Yes",S8&lt;&gt;"Yes")),AK8=1),"Warning","Pass")))</f>
        <v/>
      </c>
      <c r="AI8" s="27" t="str"/>
      <c r="AJ8" s="73">
        <f>IF(E8="Yes",IF(OR(O8="",Z8&gt;W8),1,0),0)</f>
        <v/>
      </c>
      <c r="AK8" s="73">
        <f>IF(E8="Yes",IF(T8="Yes",0,1),0)</f>
        <v/>
      </c>
    </row>
    <row r="9">
      <c r="A9" s="27" t="str"/>
      <c r="B9" s="27" t="str"/>
      <c r="C9" s="27" t="str"/>
      <c r="D9" s="27" t="str"/>
      <c r="E9" s="27" t="str"/>
      <c r="F9" s="70" t="str"/>
      <c r="G9" s="70" t="str"/>
      <c r="H9" s="70" t="str"/>
      <c r="I9" s="70" t="str"/>
      <c r="J9" s="70" t="str"/>
      <c r="K9" s="70" t="str"/>
      <c r="L9" s="70" t="str"/>
      <c r="M9" s="70" t="str"/>
      <c r="N9" s="70" t="str"/>
      <c r="O9" s="70" t="str"/>
      <c r="P9" s="27" t="str"/>
      <c r="Q9" s="27" t="str"/>
      <c r="R9" s="27" t="str"/>
      <c r="S9" s="27" t="str"/>
      <c r="T9" s="27" t="str"/>
      <c r="U9" s="27" t="str"/>
      <c r="V9" s="27" t="str"/>
      <c r="W9" s="27" t="str"/>
      <c r="X9" s="71">
        <f>IF(OR(F9="",I9=""),"",ROUND((I9-F9)*1440,2))</f>
        <v/>
      </c>
      <c r="Y9" s="71">
        <f>IF(OR(M9&lt;&gt;"Yes",I9="",N9=""),"",ROUND((N9-I9)*1440,2))</f>
        <v/>
      </c>
      <c r="Z9" s="71">
        <f>IF(OR(F9="",O9=""),"",ROUND((O9-F9)*1440,2))</f>
        <v/>
      </c>
      <c r="AA9" s="72">
        <f>IF(E9="Yes",IF(OR(G9="",P9&lt;&gt;1),1,0),0)</f>
        <v/>
      </c>
      <c r="AB9" s="72">
        <f>IF(E9="Yes",IF(Q9="No",1,0),0)</f>
        <v/>
      </c>
      <c r="AC9" s="72">
        <f>IF(E9="Yes",IF(P9&gt;1,1,0),0)</f>
        <v/>
      </c>
      <c r="AD9" s="72">
        <f>IF(AND(E9="Yes",J9&lt;&gt;"",K9&lt;&gt;"",J9&lt;&gt;K9),1,0)</f>
        <v/>
      </c>
      <c r="AE9" s="72">
        <f>IF(E9="Yes",IF(OR(I9="",X9&gt;U9),1,0),0)</f>
        <v/>
      </c>
      <c r="AF9" s="72">
        <f>IF(M9="Yes",IF(OR(N9="",Y9&gt;V9),1,0),0)</f>
        <v/>
      </c>
      <c r="AG9" s="72">
        <f>IF(E9="Yes",IF(AND(AA9=0,AC9=0,AD9=0,AE9=0,J9&lt;&gt;"",K9&lt;&gt;""),1,0),0)</f>
        <v/>
      </c>
      <c r="AH9" s="27">
        <f>IF(E9&lt;&gt;"Yes","Excluded",IF(OR(AA9=1,AC9=1,AD9=1,AE9=1,AF9=1,AJ9=1),"Fail",IF(OR(AND(AB9=1,OR(R9&lt;&gt;"Yes",S9&lt;&gt;"Yes")),AK9=1),"Warning","Pass")))</f>
        <v/>
      </c>
      <c r="AI9" s="27" t="str"/>
      <c r="AJ9" s="73">
        <f>IF(E9="Yes",IF(OR(O9="",Z9&gt;W9),1,0),0)</f>
        <v/>
      </c>
      <c r="AK9" s="73">
        <f>IF(E9="Yes",IF(T9="Yes",0,1),0)</f>
        <v/>
      </c>
    </row>
    <row r="10">
      <c r="A10" s="27" t="str"/>
      <c r="B10" s="27" t="str"/>
      <c r="C10" s="27" t="str"/>
      <c r="D10" s="27" t="str"/>
      <c r="E10" s="27" t="str"/>
      <c r="F10" s="70" t="str"/>
      <c r="G10" s="70" t="str"/>
      <c r="H10" s="70" t="str"/>
      <c r="I10" s="70" t="str"/>
      <c r="J10" s="70" t="str"/>
      <c r="K10" s="70" t="str"/>
      <c r="L10" s="70" t="str"/>
      <c r="M10" s="70" t="str"/>
      <c r="N10" s="70" t="str"/>
      <c r="O10" s="70" t="str"/>
      <c r="P10" s="27" t="str"/>
      <c r="Q10" s="27" t="str"/>
      <c r="R10" s="27" t="str"/>
      <c r="S10" s="27" t="str"/>
      <c r="T10" s="27" t="str"/>
      <c r="U10" s="27" t="str"/>
      <c r="V10" s="27" t="str"/>
      <c r="W10" s="27" t="str"/>
      <c r="X10" s="71">
        <f>IF(OR(F10="",I10=""),"",ROUND((I10-F10)*1440,2))</f>
        <v/>
      </c>
      <c r="Y10" s="71">
        <f>IF(OR(M10&lt;&gt;"Yes",I10="",N10=""),"",ROUND((N10-I10)*1440,2))</f>
        <v/>
      </c>
      <c r="Z10" s="71">
        <f>IF(OR(F10="",O10=""),"",ROUND((O10-F10)*1440,2))</f>
        <v/>
      </c>
      <c r="AA10" s="72">
        <f>IF(E10="Yes",IF(OR(G10="",P10&lt;&gt;1),1,0),0)</f>
        <v/>
      </c>
      <c r="AB10" s="72">
        <f>IF(E10="Yes",IF(Q10="No",1,0),0)</f>
        <v/>
      </c>
      <c r="AC10" s="72">
        <f>IF(E10="Yes",IF(P10&gt;1,1,0),0)</f>
        <v/>
      </c>
      <c r="AD10" s="72">
        <f>IF(AND(E10="Yes",J10&lt;&gt;"",K10&lt;&gt;"",J10&lt;&gt;K10),1,0)</f>
        <v/>
      </c>
      <c r="AE10" s="72">
        <f>IF(E10="Yes",IF(OR(I10="",X10&gt;U10),1,0),0)</f>
        <v/>
      </c>
      <c r="AF10" s="72">
        <f>IF(M10="Yes",IF(OR(N10="",Y10&gt;V10),1,0),0)</f>
        <v/>
      </c>
      <c r="AG10" s="72">
        <f>IF(E10="Yes",IF(AND(AA10=0,AC10=0,AD10=0,AE10=0,J10&lt;&gt;"",K10&lt;&gt;""),1,0),0)</f>
        <v/>
      </c>
      <c r="AH10" s="27">
        <f>IF(E10&lt;&gt;"Yes","Excluded",IF(OR(AA10=1,AC10=1,AD10=1,AE10=1,AF10=1,AJ10=1),"Fail",IF(OR(AND(AB10=1,OR(R10&lt;&gt;"Yes",S10&lt;&gt;"Yes")),AK10=1),"Warning","Pass")))</f>
        <v/>
      </c>
      <c r="AI10" s="27" t="str"/>
      <c r="AJ10" s="73">
        <f>IF(E10="Yes",IF(OR(O10="",Z10&gt;W10),1,0),0)</f>
        <v/>
      </c>
      <c r="AK10" s="73">
        <f>IF(E10="Yes",IF(T10="Yes",0,1),0)</f>
        <v/>
      </c>
    </row>
    <row r="11">
      <c r="A11" s="27" t="str"/>
      <c r="B11" s="27" t="str"/>
      <c r="C11" s="27" t="str"/>
      <c r="D11" s="27" t="str"/>
      <c r="E11" s="27" t="str"/>
      <c r="F11" s="70" t="str"/>
      <c r="G11" s="70" t="str"/>
      <c r="H11" s="70" t="str"/>
      <c r="I11" s="70" t="str"/>
      <c r="J11" s="70" t="str"/>
      <c r="K11" s="70" t="str"/>
      <c r="L11" s="70" t="str"/>
      <c r="M11" s="70" t="str"/>
      <c r="N11" s="70" t="str"/>
      <c r="O11" s="70" t="str"/>
      <c r="P11" s="27" t="str"/>
      <c r="Q11" s="27" t="str"/>
      <c r="R11" s="27" t="str"/>
      <c r="S11" s="27" t="str"/>
      <c r="T11" s="27" t="str"/>
      <c r="U11" s="27" t="str"/>
      <c r="V11" s="27" t="str"/>
      <c r="W11" s="27" t="str"/>
      <c r="X11" s="71">
        <f>IF(OR(F11="",I11=""),"",ROUND((I11-F11)*1440,2))</f>
        <v/>
      </c>
      <c r="Y11" s="71">
        <f>IF(OR(M11&lt;&gt;"Yes",I11="",N11=""),"",ROUND((N11-I11)*1440,2))</f>
        <v/>
      </c>
      <c r="Z11" s="71">
        <f>IF(OR(F11="",O11=""),"",ROUND((O11-F11)*1440,2))</f>
        <v/>
      </c>
      <c r="AA11" s="72">
        <f>IF(E11="Yes",IF(OR(G11="",P11&lt;&gt;1),1,0),0)</f>
        <v/>
      </c>
      <c r="AB11" s="72">
        <f>IF(E11="Yes",IF(Q11="No",1,0),0)</f>
        <v/>
      </c>
      <c r="AC11" s="72">
        <f>IF(E11="Yes",IF(P11&gt;1,1,0),0)</f>
        <v/>
      </c>
      <c r="AD11" s="72">
        <f>IF(AND(E11="Yes",J11&lt;&gt;"",K11&lt;&gt;"",J11&lt;&gt;K11),1,0)</f>
        <v/>
      </c>
      <c r="AE11" s="72">
        <f>IF(E11="Yes",IF(OR(I11="",X11&gt;U11),1,0),0)</f>
        <v/>
      </c>
      <c r="AF11" s="72">
        <f>IF(M11="Yes",IF(OR(N11="",Y11&gt;V11),1,0),0)</f>
        <v/>
      </c>
      <c r="AG11" s="72">
        <f>IF(E11="Yes",IF(AND(AA11=0,AC11=0,AD11=0,AE11=0,J11&lt;&gt;"",K11&lt;&gt;""),1,0),0)</f>
        <v/>
      </c>
      <c r="AH11" s="27">
        <f>IF(E11&lt;&gt;"Yes","Excluded",IF(OR(AA11=1,AC11=1,AD11=1,AE11=1,AF11=1,AJ11=1),"Fail",IF(OR(AND(AB11=1,OR(R11&lt;&gt;"Yes",S11&lt;&gt;"Yes")),AK11=1),"Warning","Pass")))</f>
        <v/>
      </c>
      <c r="AI11" s="27" t="str"/>
      <c r="AJ11" s="73">
        <f>IF(E11="Yes",IF(OR(O11="",Z11&gt;W11),1,0),0)</f>
        <v/>
      </c>
      <c r="AK11" s="73">
        <f>IF(E11="Yes",IF(T11="Yes",0,1),0)</f>
        <v/>
      </c>
    </row>
    <row r="12">
      <c r="A12" s="27" t="str"/>
      <c r="B12" s="27" t="str"/>
      <c r="C12" s="27" t="str"/>
      <c r="D12" s="27" t="str"/>
      <c r="E12" s="27" t="str"/>
      <c r="F12" s="70" t="str"/>
      <c r="G12" s="70" t="str"/>
      <c r="H12" s="70" t="str"/>
      <c r="I12" s="70" t="str"/>
      <c r="J12" s="70" t="str"/>
      <c r="K12" s="70" t="str"/>
      <c r="L12" s="70" t="str"/>
      <c r="M12" s="70" t="str"/>
      <c r="N12" s="70" t="str"/>
      <c r="O12" s="70" t="str"/>
      <c r="P12" s="27" t="str"/>
      <c r="Q12" s="27" t="str"/>
      <c r="R12" s="27" t="str"/>
      <c r="S12" s="27" t="str"/>
      <c r="T12" s="27" t="str"/>
      <c r="U12" s="27" t="str"/>
      <c r="V12" s="27" t="str"/>
      <c r="W12" s="27" t="str"/>
      <c r="X12" s="71">
        <f>IF(OR(F12="",I12=""),"",ROUND((I12-F12)*1440,2))</f>
        <v/>
      </c>
      <c r="Y12" s="71">
        <f>IF(OR(M12&lt;&gt;"Yes",I12="",N12=""),"",ROUND((N12-I12)*1440,2))</f>
        <v/>
      </c>
      <c r="Z12" s="71">
        <f>IF(OR(F12="",O12=""),"",ROUND((O12-F12)*1440,2))</f>
        <v/>
      </c>
      <c r="AA12" s="72">
        <f>IF(E12="Yes",IF(OR(G12="",P12&lt;&gt;1),1,0),0)</f>
        <v/>
      </c>
      <c r="AB12" s="72">
        <f>IF(E12="Yes",IF(Q12="No",1,0),0)</f>
        <v/>
      </c>
      <c r="AC12" s="72">
        <f>IF(E12="Yes",IF(P12&gt;1,1,0),0)</f>
        <v/>
      </c>
      <c r="AD12" s="72">
        <f>IF(AND(E12="Yes",J12&lt;&gt;"",K12&lt;&gt;"",J12&lt;&gt;K12),1,0)</f>
        <v/>
      </c>
      <c r="AE12" s="72">
        <f>IF(E12="Yes",IF(OR(I12="",X12&gt;U12),1,0),0)</f>
        <v/>
      </c>
      <c r="AF12" s="72">
        <f>IF(M12="Yes",IF(OR(N12="",Y12&gt;V12),1,0),0)</f>
        <v/>
      </c>
      <c r="AG12" s="72">
        <f>IF(E12="Yes",IF(AND(AA12=0,AC12=0,AD12=0,AE12=0,J12&lt;&gt;"",K12&lt;&gt;""),1,0),0)</f>
        <v/>
      </c>
      <c r="AH12" s="27">
        <f>IF(E12&lt;&gt;"Yes","Excluded",IF(OR(AA12=1,AC12=1,AD12=1,AE12=1,AF12=1,AJ12=1),"Fail",IF(OR(AND(AB12=1,OR(R12&lt;&gt;"Yes",S12&lt;&gt;"Yes")),AK12=1),"Warning","Pass")))</f>
        <v/>
      </c>
      <c r="AI12" s="27" t="str"/>
      <c r="AJ12" s="73">
        <f>IF(E12="Yes",IF(OR(O12="",Z12&gt;W12),1,0),0)</f>
        <v/>
      </c>
      <c r="AK12" s="73">
        <f>IF(E12="Yes",IF(T12="Yes",0,1),0)</f>
        <v/>
      </c>
    </row>
    <row r="13">
      <c r="A13" s="27" t="str"/>
      <c r="B13" s="27" t="str"/>
      <c r="C13" s="27" t="str"/>
      <c r="D13" s="27" t="str"/>
      <c r="E13" s="27" t="str"/>
      <c r="F13" s="70" t="str"/>
      <c r="G13" s="70" t="str"/>
      <c r="H13" s="70" t="str"/>
      <c r="I13" s="70" t="str"/>
      <c r="J13" s="70" t="str"/>
      <c r="K13" s="70" t="str"/>
      <c r="L13" s="70" t="str"/>
      <c r="M13" s="70" t="str"/>
      <c r="N13" s="70" t="str"/>
      <c r="O13" s="70" t="str"/>
      <c r="P13" s="27" t="str"/>
      <c r="Q13" s="27" t="str"/>
      <c r="R13" s="27" t="str"/>
      <c r="S13" s="27" t="str"/>
      <c r="T13" s="27" t="str"/>
      <c r="U13" s="27" t="str"/>
      <c r="V13" s="27" t="str"/>
      <c r="W13" s="27" t="str"/>
      <c r="X13" s="71">
        <f>IF(OR(F13="",I13=""),"",ROUND((I13-F13)*1440,2))</f>
        <v/>
      </c>
      <c r="Y13" s="71">
        <f>IF(OR(M13&lt;&gt;"Yes",I13="",N13=""),"",ROUND((N13-I13)*1440,2))</f>
        <v/>
      </c>
      <c r="Z13" s="71">
        <f>IF(OR(F13="",O13=""),"",ROUND((O13-F13)*1440,2))</f>
        <v/>
      </c>
      <c r="AA13" s="72">
        <f>IF(E13="Yes",IF(OR(G13="",P13&lt;&gt;1),1,0),0)</f>
        <v/>
      </c>
      <c r="AB13" s="72">
        <f>IF(E13="Yes",IF(Q13="No",1,0),0)</f>
        <v/>
      </c>
      <c r="AC13" s="72">
        <f>IF(E13="Yes",IF(P13&gt;1,1,0),0)</f>
        <v/>
      </c>
      <c r="AD13" s="72">
        <f>IF(AND(E13="Yes",J13&lt;&gt;"",K13&lt;&gt;"",J13&lt;&gt;K13),1,0)</f>
        <v/>
      </c>
      <c r="AE13" s="72">
        <f>IF(E13="Yes",IF(OR(I13="",X13&gt;U13),1,0),0)</f>
        <v/>
      </c>
      <c r="AF13" s="72">
        <f>IF(M13="Yes",IF(OR(N13="",Y13&gt;V13),1,0),0)</f>
        <v/>
      </c>
      <c r="AG13" s="72">
        <f>IF(E13="Yes",IF(AND(AA13=0,AC13=0,AD13=0,AE13=0,J13&lt;&gt;"",K13&lt;&gt;""),1,0),0)</f>
        <v/>
      </c>
      <c r="AH13" s="27">
        <f>IF(E13&lt;&gt;"Yes","Excluded",IF(OR(AA13=1,AC13=1,AD13=1,AE13=1,AF13=1,AJ13=1),"Fail",IF(OR(AND(AB13=1,OR(R13&lt;&gt;"Yes",S13&lt;&gt;"Yes")),AK13=1),"Warning","Pass")))</f>
        <v/>
      </c>
      <c r="AI13" s="27" t="str"/>
      <c r="AJ13" s="73">
        <f>IF(E13="Yes",IF(OR(O13="",Z13&gt;W13),1,0),0)</f>
        <v/>
      </c>
      <c r="AK13" s="73">
        <f>IF(E13="Yes",IF(T13="Yes",0,1),0)</f>
        <v/>
      </c>
    </row>
    <row r="14">
      <c r="A14" s="27" t="str"/>
      <c r="B14" s="27" t="str"/>
      <c r="C14" s="27" t="str"/>
      <c r="D14" s="27" t="str"/>
      <c r="E14" s="27" t="str"/>
      <c r="F14" s="70" t="str"/>
      <c r="G14" s="70" t="str"/>
      <c r="H14" s="70" t="str"/>
      <c r="I14" s="70" t="str"/>
      <c r="J14" s="70" t="str"/>
      <c r="K14" s="70" t="str"/>
      <c r="L14" s="70" t="str"/>
      <c r="M14" s="70" t="str"/>
      <c r="N14" s="70" t="str"/>
      <c r="O14" s="70" t="str"/>
      <c r="P14" s="27" t="str"/>
      <c r="Q14" s="27" t="str"/>
      <c r="R14" s="27" t="str"/>
      <c r="S14" s="27" t="str"/>
      <c r="T14" s="27" t="str"/>
      <c r="U14" s="27" t="str"/>
      <c r="V14" s="27" t="str"/>
      <c r="W14" s="27" t="str"/>
      <c r="X14" s="71">
        <f>IF(OR(F14="",I14=""),"",ROUND((I14-F14)*1440,2))</f>
        <v/>
      </c>
      <c r="Y14" s="71">
        <f>IF(OR(M14&lt;&gt;"Yes",I14="",N14=""),"",ROUND((N14-I14)*1440,2))</f>
        <v/>
      </c>
      <c r="Z14" s="71">
        <f>IF(OR(F14="",O14=""),"",ROUND((O14-F14)*1440,2))</f>
        <v/>
      </c>
      <c r="AA14" s="72">
        <f>IF(E14="Yes",IF(OR(G14="",P14&lt;&gt;1),1,0),0)</f>
        <v/>
      </c>
      <c r="AB14" s="72">
        <f>IF(E14="Yes",IF(Q14="No",1,0),0)</f>
        <v/>
      </c>
      <c r="AC14" s="72">
        <f>IF(E14="Yes",IF(P14&gt;1,1,0),0)</f>
        <v/>
      </c>
      <c r="AD14" s="72">
        <f>IF(AND(E14="Yes",J14&lt;&gt;"",K14&lt;&gt;"",J14&lt;&gt;K14),1,0)</f>
        <v/>
      </c>
      <c r="AE14" s="72">
        <f>IF(E14="Yes",IF(OR(I14="",X14&gt;U14),1,0),0)</f>
        <v/>
      </c>
      <c r="AF14" s="72">
        <f>IF(M14="Yes",IF(OR(N14="",Y14&gt;V14),1,0),0)</f>
        <v/>
      </c>
      <c r="AG14" s="72">
        <f>IF(E14="Yes",IF(AND(AA14=0,AC14=0,AD14=0,AE14=0,J14&lt;&gt;"",K14&lt;&gt;""),1,0),0)</f>
        <v/>
      </c>
      <c r="AH14" s="27">
        <f>IF(E14&lt;&gt;"Yes","Excluded",IF(OR(AA14=1,AC14=1,AD14=1,AE14=1,AF14=1,AJ14=1),"Fail",IF(OR(AND(AB14=1,OR(R14&lt;&gt;"Yes",S14&lt;&gt;"Yes")),AK14=1),"Warning","Pass")))</f>
        <v/>
      </c>
      <c r="AI14" s="27" t="str"/>
      <c r="AJ14" s="73">
        <f>IF(E14="Yes",IF(OR(O14="",Z14&gt;W14),1,0),0)</f>
        <v/>
      </c>
      <c r="AK14" s="73">
        <f>IF(E14="Yes",IF(T14="Yes",0,1),0)</f>
        <v/>
      </c>
    </row>
    <row r="15">
      <c r="A15" s="27" t="str"/>
      <c r="B15" s="27" t="str"/>
      <c r="C15" s="27" t="str"/>
      <c r="D15" s="27" t="str"/>
      <c r="E15" s="27" t="str"/>
      <c r="F15" s="70" t="str"/>
      <c r="G15" s="70" t="str"/>
      <c r="H15" s="70" t="str"/>
      <c r="I15" s="70" t="str"/>
      <c r="J15" s="70" t="str"/>
      <c r="K15" s="70" t="str"/>
      <c r="L15" s="70" t="str"/>
      <c r="M15" s="70" t="str"/>
      <c r="N15" s="70" t="str"/>
      <c r="O15" s="70" t="str"/>
      <c r="P15" s="27" t="str"/>
      <c r="Q15" s="27" t="str"/>
      <c r="R15" s="27" t="str"/>
      <c r="S15" s="27" t="str"/>
      <c r="T15" s="27" t="str"/>
      <c r="U15" s="27" t="str"/>
      <c r="V15" s="27" t="str"/>
      <c r="W15" s="27" t="str"/>
      <c r="X15" s="71">
        <f>IF(OR(F15="",I15=""),"",ROUND((I15-F15)*1440,2))</f>
        <v/>
      </c>
      <c r="Y15" s="71">
        <f>IF(OR(M15&lt;&gt;"Yes",I15="",N15=""),"",ROUND((N15-I15)*1440,2))</f>
        <v/>
      </c>
      <c r="Z15" s="71">
        <f>IF(OR(F15="",O15=""),"",ROUND((O15-F15)*1440,2))</f>
        <v/>
      </c>
      <c r="AA15" s="72">
        <f>IF(E15="Yes",IF(OR(G15="",P15&lt;&gt;1),1,0),0)</f>
        <v/>
      </c>
      <c r="AB15" s="72">
        <f>IF(E15="Yes",IF(Q15="No",1,0),0)</f>
        <v/>
      </c>
      <c r="AC15" s="72">
        <f>IF(E15="Yes",IF(P15&gt;1,1,0),0)</f>
        <v/>
      </c>
      <c r="AD15" s="72">
        <f>IF(AND(E15="Yes",J15&lt;&gt;"",K15&lt;&gt;"",J15&lt;&gt;K15),1,0)</f>
        <v/>
      </c>
      <c r="AE15" s="72">
        <f>IF(E15="Yes",IF(OR(I15="",X15&gt;U15),1,0),0)</f>
        <v/>
      </c>
      <c r="AF15" s="72">
        <f>IF(M15="Yes",IF(OR(N15="",Y15&gt;V15),1,0),0)</f>
        <v/>
      </c>
      <c r="AG15" s="72">
        <f>IF(E15="Yes",IF(AND(AA15=0,AC15=0,AD15=0,AE15=0,J15&lt;&gt;"",K15&lt;&gt;""),1,0),0)</f>
        <v/>
      </c>
      <c r="AH15" s="27">
        <f>IF(E15&lt;&gt;"Yes","Excluded",IF(OR(AA15=1,AC15=1,AD15=1,AE15=1,AF15=1,AJ15=1),"Fail",IF(OR(AND(AB15=1,OR(R15&lt;&gt;"Yes",S15&lt;&gt;"Yes")),AK15=1),"Warning","Pass")))</f>
        <v/>
      </c>
      <c r="AI15" s="27" t="str"/>
      <c r="AJ15" s="73">
        <f>IF(E15="Yes",IF(OR(O15="",Z15&gt;W15),1,0),0)</f>
        <v/>
      </c>
      <c r="AK15" s="73">
        <f>IF(E15="Yes",IF(T15="Yes",0,1),0)</f>
        <v/>
      </c>
    </row>
    <row r="16">
      <c r="A16" s="27" t="str"/>
      <c r="B16" s="27" t="str"/>
      <c r="C16" s="27" t="str"/>
      <c r="D16" s="27" t="str"/>
      <c r="E16" s="27" t="str"/>
      <c r="F16" s="70" t="str"/>
      <c r="G16" s="70" t="str"/>
      <c r="H16" s="70" t="str"/>
      <c r="I16" s="70" t="str"/>
      <c r="J16" s="70" t="str"/>
      <c r="K16" s="70" t="str"/>
      <c r="L16" s="70" t="str"/>
      <c r="M16" s="70" t="str"/>
      <c r="N16" s="70" t="str"/>
      <c r="O16" s="70" t="str"/>
      <c r="P16" s="27" t="str"/>
      <c r="Q16" s="27" t="str"/>
      <c r="R16" s="27" t="str"/>
      <c r="S16" s="27" t="str"/>
      <c r="T16" s="27" t="str"/>
      <c r="U16" s="27" t="str"/>
      <c r="V16" s="27" t="str"/>
      <c r="W16" s="27" t="str"/>
      <c r="X16" s="71">
        <f>IF(OR(F16="",I16=""),"",ROUND((I16-F16)*1440,2))</f>
        <v/>
      </c>
      <c r="Y16" s="71">
        <f>IF(OR(M16&lt;&gt;"Yes",I16="",N16=""),"",ROUND((N16-I16)*1440,2))</f>
        <v/>
      </c>
      <c r="Z16" s="71">
        <f>IF(OR(F16="",O16=""),"",ROUND((O16-F16)*1440,2))</f>
        <v/>
      </c>
      <c r="AA16" s="72">
        <f>IF(E16="Yes",IF(OR(G16="",P16&lt;&gt;1),1,0),0)</f>
        <v/>
      </c>
      <c r="AB16" s="72">
        <f>IF(E16="Yes",IF(Q16="No",1,0),0)</f>
        <v/>
      </c>
      <c r="AC16" s="72">
        <f>IF(E16="Yes",IF(P16&gt;1,1,0),0)</f>
        <v/>
      </c>
      <c r="AD16" s="72">
        <f>IF(AND(E16="Yes",J16&lt;&gt;"",K16&lt;&gt;"",J16&lt;&gt;K16),1,0)</f>
        <v/>
      </c>
      <c r="AE16" s="72">
        <f>IF(E16="Yes",IF(OR(I16="",X16&gt;U16),1,0),0)</f>
        <v/>
      </c>
      <c r="AF16" s="72">
        <f>IF(M16="Yes",IF(OR(N16="",Y16&gt;V16),1,0),0)</f>
        <v/>
      </c>
      <c r="AG16" s="72">
        <f>IF(E16="Yes",IF(AND(AA16=0,AC16=0,AD16=0,AE16=0,J16&lt;&gt;"",K16&lt;&gt;""),1,0),0)</f>
        <v/>
      </c>
      <c r="AH16" s="27">
        <f>IF(E16&lt;&gt;"Yes","Excluded",IF(OR(AA16=1,AC16=1,AD16=1,AE16=1,AF16=1,AJ16=1),"Fail",IF(OR(AND(AB16=1,OR(R16&lt;&gt;"Yes",S16&lt;&gt;"Yes")),AK16=1),"Warning","Pass")))</f>
        <v/>
      </c>
      <c r="AI16" s="27" t="str"/>
      <c r="AJ16" s="73">
        <f>IF(E16="Yes",IF(OR(O16="",Z16&gt;W16),1,0),0)</f>
        <v/>
      </c>
      <c r="AK16" s="73">
        <f>IF(E16="Yes",IF(T16="Yes",0,1),0)</f>
        <v/>
      </c>
    </row>
    <row r="17">
      <c r="A17" s="27" t="str"/>
      <c r="B17" s="27" t="str"/>
      <c r="C17" s="27" t="str"/>
      <c r="D17" s="27" t="str"/>
      <c r="E17" s="27" t="str"/>
      <c r="F17" s="70" t="str"/>
      <c r="G17" s="70" t="str"/>
      <c r="H17" s="70" t="str"/>
      <c r="I17" s="70" t="str"/>
      <c r="J17" s="70" t="str"/>
      <c r="K17" s="70" t="str"/>
      <c r="L17" s="70" t="str"/>
      <c r="M17" s="70" t="str"/>
      <c r="N17" s="70" t="str"/>
      <c r="O17" s="70" t="str"/>
      <c r="P17" s="27" t="str"/>
      <c r="Q17" s="27" t="str"/>
      <c r="R17" s="27" t="str"/>
      <c r="S17" s="27" t="str"/>
      <c r="T17" s="27" t="str"/>
      <c r="U17" s="27" t="str"/>
      <c r="V17" s="27" t="str"/>
      <c r="W17" s="27" t="str"/>
      <c r="X17" s="71">
        <f>IF(OR(F17="",I17=""),"",ROUND((I17-F17)*1440,2))</f>
        <v/>
      </c>
      <c r="Y17" s="71">
        <f>IF(OR(M17&lt;&gt;"Yes",I17="",N17=""),"",ROUND((N17-I17)*1440,2))</f>
        <v/>
      </c>
      <c r="Z17" s="71">
        <f>IF(OR(F17="",O17=""),"",ROUND((O17-F17)*1440,2))</f>
        <v/>
      </c>
      <c r="AA17" s="72">
        <f>IF(E17="Yes",IF(OR(G17="",P17&lt;&gt;1),1,0),0)</f>
        <v/>
      </c>
      <c r="AB17" s="72">
        <f>IF(E17="Yes",IF(Q17="No",1,0),0)</f>
        <v/>
      </c>
      <c r="AC17" s="72">
        <f>IF(E17="Yes",IF(P17&gt;1,1,0),0)</f>
        <v/>
      </c>
      <c r="AD17" s="72">
        <f>IF(AND(E17="Yes",J17&lt;&gt;"",K17&lt;&gt;"",J17&lt;&gt;K17),1,0)</f>
        <v/>
      </c>
      <c r="AE17" s="72">
        <f>IF(E17="Yes",IF(OR(I17="",X17&gt;U17),1,0),0)</f>
        <v/>
      </c>
      <c r="AF17" s="72">
        <f>IF(M17="Yes",IF(OR(N17="",Y17&gt;V17),1,0),0)</f>
        <v/>
      </c>
      <c r="AG17" s="72">
        <f>IF(E17="Yes",IF(AND(AA17=0,AC17=0,AD17=0,AE17=0,J17&lt;&gt;"",K17&lt;&gt;""),1,0),0)</f>
        <v/>
      </c>
      <c r="AH17" s="27">
        <f>IF(E17&lt;&gt;"Yes","Excluded",IF(OR(AA17=1,AC17=1,AD17=1,AE17=1,AF17=1,AJ17=1),"Fail",IF(OR(AND(AB17=1,OR(R17&lt;&gt;"Yes",S17&lt;&gt;"Yes")),AK17=1),"Warning","Pass")))</f>
        <v/>
      </c>
      <c r="AI17" s="27" t="str"/>
      <c r="AJ17" s="73">
        <f>IF(E17="Yes",IF(OR(O17="",Z17&gt;W17),1,0),0)</f>
        <v/>
      </c>
      <c r="AK17" s="73">
        <f>IF(E17="Yes",IF(T17="Yes",0,1),0)</f>
        <v/>
      </c>
    </row>
    <row r="18">
      <c r="A18" s="27" t="str"/>
      <c r="B18" s="27" t="str"/>
      <c r="C18" s="27" t="str"/>
      <c r="D18" s="27" t="str"/>
      <c r="E18" s="27" t="str"/>
      <c r="F18" s="70" t="str"/>
      <c r="G18" s="70" t="str"/>
      <c r="H18" s="70" t="str"/>
      <c r="I18" s="70" t="str"/>
      <c r="J18" s="70" t="str"/>
      <c r="K18" s="70" t="str"/>
      <c r="L18" s="70" t="str"/>
      <c r="M18" s="70" t="str"/>
      <c r="N18" s="70" t="str"/>
      <c r="O18" s="70" t="str"/>
      <c r="P18" s="27" t="str"/>
      <c r="Q18" s="27" t="str"/>
      <c r="R18" s="27" t="str"/>
      <c r="S18" s="27" t="str"/>
      <c r="T18" s="27" t="str"/>
      <c r="U18" s="27" t="str"/>
      <c r="V18" s="27" t="str"/>
      <c r="W18" s="27" t="str"/>
      <c r="X18" s="71">
        <f>IF(OR(F18="",I18=""),"",ROUND((I18-F18)*1440,2))</f>
        <v/>
      </c>
      <c r="Y18" s="71">
        <f>IF(OR(M18&lt;&gt;"Yes",I18="",N18=""),"",ROUND((N18-I18)*1440,2))</f>
        <v/>
      </c>
      <c r="Z18" s="71">
        <f>IF(OR(F18="",O18=""),"",ROUND((O18-F18)*1440,2))</f>
        <v/>
      </c>
      <c r="AA18" s="72">
        <f>IF(E18="Yes",IF(OR(G18="",P18&lt;&gt;1),1,0),0)</f>
        <v/>
      </c>
      <c r="AB18" s="72">
        <f>IF(E18="Yes",IF(Q18="No",1,0),0)</f>
        <v/>
      </c>
      <c r="AC18" s="72">
        <f>IF(E18="Yes",IF(P18&gt;1,1,0),0)</f>
        <v/>
      </c>
      <c r="AD18" s="72">
        <f>IF(AND(E18="Yes",J18&lt;&gt;"",K18&lt;&gt;"",J18&lt;&gt;K18),1,0)</f>
        <v/>
      </c>
      <c r="AE18" s="72">
        <f>IF(E18="Yes",IF(OR(I18="",X18&gt;U18),1,0),0)</f>
        <v/>
      </c>
      <c r="AF18" s="72">
        <f>IF(M18="Yes",IF(OR(N18="",Y18&gt;V18),1,0),0)</f>
        <v/>
      </c>
      <c r="AG18" s="72">
        <f>IF(E18="Yes",IF(AND(AA18=0,AC18=0,AD18=0,AE18=0,J18&lt;&gt;"",K18&lt;&gt;""),1,0),0)</f>
        <v/>
      </c>
      <c r="AH18" s="27">
        <f>IF(E18&lt;&gt;"Yes","Excluded",IF(OR(AA18=1,AC18=1,AD18=1,AE18=1,AF18=1,AJ18=1),"Fail",IF(OR(AND(AB18=1,OR(R18&lt;&gt;"Yes",S18&lt;&gt;"Yes")),AK18=1),"Warning","Pass")))</f>
        <v/>
      </c>
      <c r="AI18" s="27" t="str"/>
      <c r="AJ18" s="73">
        <f>IF(E18="Yes",IF(OR(O18="",Z18&gt;W18),1,0),0)</f>
        <v/>
      </c>
      <c r="AK18" s="73">
        <f>IF(E18="Yes",IF(T18="Yes",0,1),0)</f>
        <v/>
      </c>
    </row>
    <row r="19">
      <c r="A19" s="27" t="str"/>
      <c r="B19" s="27" t="str"/>
      <c r="C19" s="27" t="str"/>
      <c r="D19" s="27" t="str"/>
      <c r="E19" s="27" t="str"/>
      <c r="F19" s="70" t="str"/>
      <c r="G19" s="70" t="str"/>
      <c r="H19" s="70" t="str"/>
      <c r="I19" s="70" t="str"/>
      <c r="J19" s="70" t="str"/>
      <c r="K19" s="70" t="str"/>
      <c r="L19" s="70" t="str"/>
      <c r="M19" s="70" t="str"/>
      <c r="N19" s="70" t="str"/>
      <c r="O19" s="70" t="str"/>
      <c r="P19" s="27" t="str"/>
      <c r="Q19" s="27" t="str"/>
      <c r="R19" s="27" t="str"/>
      <c r="S19" s="27" t="str"/>
      <c r="T19" s="27" t="str"/>
      <c r="U19" s="27" t="str"/>
      <c r="V19" s="27" t="str"/>
      <c r="W19" s="27" t="str"/>
      <c r="X19" s="71">
        <f>IF(OR(F19="",I19=""),"",ROUND((I19-F19)*1440,2))</f>
        <v/>
      </c>
      <c r="Y19" s="71">
        <f>IF(OR(M19&lt;&gt;"Yes",I19="",N19=""),"",ROUND((N19-I19)*1440,2))</f>
        <v/>
      </c>
      <c r="Z19" s="71">
        <f>IF(OR(F19="",O19=""),"",ROUND((O19-F19)*1440,2))</f>
        <v/>
      </c>
      <c r="AA19" s="72">
        <f>IF(E19="Yes",IF(OR(G19="",P19&lt;&gt;1),1,0),0)</f>
        <v/>
      </c>
      <c r="AB19" s="72">
        <f>IF(E19="Yes",IF(Q19="No",1,0),0)</f>
        <v/>
      </c>
      <c r="AC19" s="72">
        <f>IF(E19="Yes",IF(P19&gt;1,1,0),0)</f>
        <v/>
      </c>
      <c r="AD19" s="72">
        <f>IF(AND(E19="Yes",J19&lt;&gt;"",K19&lt;&gt;"",J19&lt;&gt;K19),1,0)</f>
        <v/>
      </c>
      <c r="AE19" s="72">
        <f>IF(E19="Yes",IF(OR(I19="",X19&gt;U19),1,0),0)</f>
        <v/>
      </c>
      <c r="AF19" s="72">
        <f>IF(M19="Yes",IF(OR(N19="",Y19&gt;V19),1,0),0)</f>
        <v/>
      </c>
      <c r="AG19" s="72">
        <f>IF(E19="Yes",IF(AND(AA19=0,AC19=0,AD19=0,AE19=0,J19&lt;&gt;"",K19&lt;&gt;""),1,0),0)</f>
        <v/>
      </c>
      <c r="AH19" s="27">
        <f>IF(E19&lt;&gt;"Yes","Excluded",IF(OR(AA19=1,AC19=1,AD19=1,AE19=1,AF19=1,AJ19=1),"Fail",IF(OR(AND(AB19=1,OR(R19&lt;&gt;"Yes",S19&lt;&gt;"Yes")),AK19=1),"Warning","Pass")))</f>
        <v/>
      </c>
      <c r="AI19" s="27" t="str"/>
      <c r="AJ19" s="73">
        <f>IF(E19="Yes",IF(OR(O19="",Z19&gt;W19),1,0),0)</f>
        <v/>
      </c>
      <c r="AK19" s="73">
        <f>IF(E19="Yes",IF(T19="Yes",0,1),0)</f>
        <v/>
      </c>
    </row>
    <row r="20">
      <c r="A20" s="27" t="str"/>
      <c r="B20" s="27" t="str"/>
      <c r="C20" s="27" t="str"/>
      <c r="D20" s="27" t="str"/>
      <c r="E20" s="27" t="str"/>
      <c r="F20" s="70" t="str"/>
      <c r="G20" s="70" t="str"/>
      <c r="H20" s="70" t="str"/>
      <c r="I20" s="70" t="str"/>
      <c r="J20" s="70" t="str"/>
      <c r="K20" s="70" t="str"/>
      <c r="L20" s="70" t="str"/>
      <c r="M20" s="70" t="str"/>
      <c r="N20" s="70" t="str"/>
      <c r="O20" s="70" t="str"/>
      <c r="P20" s="27" t="str"/>
      <c r="Q20" s="27" t="str"/>
      <c r="R20" s="27" t="str"/>
      <c r="S20" s="27" t="str"/>
      <c r="T20" s="27" t="str"/>
      <c r="U20" s="27" t="str"/>
      <c r="V20" s="27" t="str"/>
      <c r="W20" s="27" t="str"/>
      <c r="X20" s="71">
        <f>IF(OR(F20="",I20=""),"",ROUND((I20-F20)*1440,2))</f>
        <v/>
      </c>
      <c r="Y20" s="71">
        <f>IF(OR(M20&lt;&gt;"Yes",I20="",N20=""),"",ROUND((N20-I20)*1440,2))</f>
        <v/>
      </c>
      <c r="Z20" s="71">
        <f>IF(OR(F20="",O20=""),"",ROUND((O20-F20)*1440,2))</f>
        <v/>
      </c>
      <c r="AA20" s="72">
        <f>IF(E20="Yes",IF(OR(G20="",P20&lt;&gt;1),1,0),0)</f>
        <v/>
      </c>
      <c r="AB20" s="72">
        <f>IF(E20="Yes",IF(Q20="No",1,0),0)</f>
        <v/>
      </c>
      <c r="AC20" s="72">
        <f>IF(E20="Yes",IF(P20&gt;1,1,0),0)</f>
        <v/>
      </c>
      <c r="AD20" s="72">
        <f>IF(AND(E20="Yes",J20&lt;&gt;"",K20&lt;&gt;"",J20&lt;&gt;K20),1,0)</f>
        <v/>
      </c>
      <c r="AE20" s="72">
        <f>IF(E20="Yes",IF(OR(I20="",X20&gt;U20),1,0),0)</f>
        <v/>
      </c>
      <c r="AF20" s="72">
        <f>IF(M20="Yes",IF(OR(N20="",Y20&gt;V20),1,0),0)</f>
        <v/>
      </c>
      <c r="AG20" s="72">
        <f>IF(E20="Yes",IF(AND(AA20=0,AC20=0,AD20=0,AE20=0,J20&lt;&gt;"",K20&lt;&gt;""),1,0),0)</f>
        <v/>
      </c>
      <c r="AH20" s="27">
        <f>IF(E20&lt;&gt;"Yes","Excluded",IF(OR(AA20=1,AC20=1,AD20=1,AE20=1,AF20=1,AJ20=1),"Fail",IF(OR(AND(AB20=1,OR(R20&lt;&gt;"Yes",S20&lt;&gt;"Yes")),AK20=1),"Warning","Pass")))</f>
        <v/>
      </c>
      <c r="AI20" s="27" t="str"/>
      <c r="AJ20" s="73">
        <f>IF(E20="Yes",IF(OR(O20="",Z20&gt;W20),1,0),0)</f>
        <v/>
      </c>
      <c r="AK20" s="73">
        <f>IF(E20="Yes",IF(T20="Yes",0,1),0)</f>
        <v/>
      </c>
    </row>
    <row r="21">
      <c r="A21" s="27" t="str"/>
      <c r="B21" s="27" t="str"/>
      <c r="C21" s="27" t="str"/>
      <c r="D21" s="27" t="str"/>
      <c r="E21" s="27" t="str"/>
      <c r="F21" s="70" t="str"/>
      <c r="G21" s="70" t="str"/>
      <c r="H21" s="70" t="str"/>
      <c r="I21" s="70" t="str"/>
      <c r="J21" s="70" t="str"/>
      <c r="K21" s="70" t="str"/>
      <c r="L21" s="70" t="str"/>
      <c r="M21" s="70" t="str"/>
      <c r="N21" s="70" t="str"/>
      <c r="O21" s="70" t="str"/>
      <c r="P21" s="27" t="str"/>
      <c r="Q21" s="27" t="str"/>
      <c r="R21" s="27" t="str"/>
      <c r="S21" s="27" t="str"/>
      <c r="T21" s="27" t="str"/>
      <c r="U21" s="27" t="str"/>
      <c r="V21" s="27" t="str"/>
      <c r="W21" s="27" t="str"/>
      <c r="X21" s="71">
        <f>IF(OR(F21="",I21=""),"",ROUND((I21-F21)*1440,2))</f>
        <v/>
      </c>
      <c r="Y21" s="71">
        <f>IF(OR(M21&lt;&gt;"Yes",I21="",N21=""),"",ROUND((N21-I21)*1440,2))</f>
        <v/>
      </c>
      <c r="Z21" s="71">
        <f>IF(OR(F21="",O21=""),"",ROUND((O21-F21)*1440,2))</f>
        <v/>
      </c>
      <c r="AA21" s="72">
        <f>IF(E21="Yes",IF(OR(G21="",P21&lt;&gt;1),1,0),0)</f>
        <v/>
      </c>
      <c r="AB21" s="72">
        <f>IF(E21="Yes",IF(Q21="No",1,0),0)</f>
        <v/>
      </c>
      <c r="AC21" s="72">
        <f>IF(E21="Yes",IF(P21&gt;1,1,0),0)</f>
        <v/>
      </c>
      <c r="AD21" s="72">
        <f>IF(AND(E21="Yes",J21&lt;&gt;"",K21&lt;&gt;"",J21&lt;&gt;K21),1,0)</f>
        <v/>
      </c>
      <c r="AE21" s="72">
        <f>IF(E21="Yes",IF(OR(I21="",X21&gt;U21),1,0),0)</f>
        <v/>
      </c>
      <c r="AF21" s="72">
        <f>IF(M21="Yes",IF(OR(N21="",Y21&gt;V21),1,0),0)</f>
        <v/>
      </c>
      <c r="AG21" s="72">
        <f>IF(E21="Yes",IF(AND(AA21=0,AC21=0,AD21=0,AE21=0,J21&lt;&gt;"",K21&lt;&gt;""),1,0),0)</f>
        <v/>
      </c>
      <c r="AH21" s="27">
        <f>IF(E21&lt;&gt;"Yes","Excluded",IF(OR(AA21=1,AC21=1,AD21=1,AE21=1,AF21=1,AJ21=1),"Fail",IF(OR(AND(AB21=1,OR(R21&lt;&gt;"Yes",S21&lt;&gt;"Yes")),AK21=1),"Warning","Pass")))</f>
        <v/>
      </c>
      <c r="AI21" s="27" t="str"/>
      <c r="AJ21" s="73">
        <f>IF(E21="Yes",IF(OR(O21="",Z21&gt;W21),1,0),0)</f>
        <v/>
      </c>
      <c r="AK21" s="73">
        <f>IF(E21="Yes",IF(T21="Yes",0,1),0)</f>
        <v/>
      </c>
    </row>
    <row r="22">
      <c r="A22" s="27" t="str"/>
      <c r="B22" s="27" t="str"/>
      <c r="C22" s="27" t="str"/>
      <c r="D22" s="27" t="str"/>
      <c r="E22" s="27" t="str"/>
      <c r="F22" s="70" t="str"/>
      <c r="G22" s="70" t="str"/>
      <c r="H22" s="70" t="str"/>
      <c r="I22" s="70" t="str"/>
      <c r="J22" s="70" t="str"/>
      <c r="K22" s="70" t="str"/>
      <c r="L22" s="70" t="str"/>
      <c r="M22" s="70" t="str"/>
      <c r="N22" s="70" t="str"/>
      <c r="O22" s="70" t="str"/>
      <c r="P22" s="27" t="str"/>
      <c r="Q22" s="27" t="str"/>
      <c r="R22" s="27" t="str"/>
      <c r="S22" s="27" t="str"/>
      <c r="T22" s="27" t="str"/>
      <c r="U22" s="27" t="str"/>
      <c r="V22" s="27" t="str"/>
      <c r="W22" s="27" t="str"/>
      <c r="X22" s="71">
        <f>IF(OR(F22="",I22=""),"",ROUND((I22-F22)*1440,2))</f>
        <v/>
      </c>
      <c r="Y22" s="71">
        <f>IF(OR(M22&lt;&gt;"Yes",I22="",N22=""),"",ROUND((N22-I22)*1440,2))</f>
        <v/>
      </c>
      <c r="Z22" s="71">
        <f>IF(OR(F22="",O22=""),"",ROUND((O22-F22)*1440,2))</f>
        <v/>
      </c>
      <c r="AA22" s="72">
        <f>IF(E22="Yes",IF(OR(G22="",P22&lt;&gt;1),1,0),0)</f>
        <v/>
      </c>
      <c r="AB22" s="72">
        <f>IF(E22="Yes",IF(Q22="No",1,0),0)</f>
        <v/>
      </c>
      <c r="AC22" s="72">
        <f>IF(E22="Yes",IF(P22&gt;1,1,0),0)</f>
        <v/>
      </c>
      <c r="AD22" s="72">
        <f>IF(AND(E22="Yes",J22&lt;&gt;"",K22&lt;&gt;"",J22&lt;&gt;K22),1,0)</f>
        <v/>
      </c>
      <c r="AE22" s="72">
        <f>IF(E22="Yes",IF(OR(I22="",X22&gt;U22),1,0),0)</f>
        <v/>
      </c>
      <c r="AF22" s="72">
        <f>IF(M22="Yes",IF(OR(N22="",Y22&gt;V22),1,0),0)</f>
        <v/>
      </c>
      <c r="AG22" s="72">
        <f>IF(E22="Yes",IF(AND(AA22=0,AC22=0,AD22=0,AE22=0,J22&lt;&gt;"",K22&lt;&gt;""),1,0),0)</f>
        <v/>
      </c>
      <c r="AH22" s="27">
        <f>IF(E22&lt;&gt;"Yes","Excluded",IF(OR(AA22=1,AC22=1,AD22=1,AE22=1,AF22=1,AJ22=1),"Fail",IF(OR(AND(AB22=1,OR(R22&lt;&gt;"Yes",S22&lt;&gt;"Yes")),AK22=1),"Warning","Pass")))</f>
        <v/>
      </c>
      <c r="AI22" s="27" t="str"/>
      <c r="AJ22" s="73">
        <f>IF(E22="Yes",IF(OR(O22="",Z22&gt;W22),1,0),0)</f>
        <v/>
      </c>
      <c r="AK22" s="73">
        <f>IF(E22="Yes",IF(T22="Yes",0,1),0)</f>
        <v/>
      </c>
    </row>
    <row r="23">
      <c r="A23" s="27" t="str"/>
      <c r="B23" s="27" t="str"/>
      <c r="C23" s="27" t="str"/>
      <c r="D23" s="27" t="str"/>
      <c r="E23" s="27" t="str"/>
      <c r="F23" s="70" t="str"/>
      <c r="G23" s="70" t="str"/>
      <c r="H23" s="70" t="str"/>
      <c r="I23" s="70" t="str"/>
      <c r="J23" s="70" t="str"/>
      <c r="K23" s="70" t="str"/>
      <c r="L23" s="70" t="str"/>
      <c r="M23" s="70" t="str"/>
      <c r="N23" s="70" t="str"/>
      <c r="O23" s="70" t="str"/>
      <c r="P23" s="27" t="str"/>
      <c r="Q23" s="27" t="str"/>
      <c r="R23" s="27" t="str"/>
      <c r="S23" s="27" t="str"/>
      <c r="T23" s="27" t="str"/>
      <c r="U23" s="27" t="str"/>
      <c r="V23" s="27" t="str"/>
      <c r="W23" s="27" t="str"/>
      <c r="X23" s="71">
        <f>IF(OR(F23="",I23=""),"",ROUND((I23-F23)*1440,2))</f>
        <v/>
      </c>
      <c r="Y23" s="71">
        <f>IF(OR(M23&lt;&gt;"Yes",I23="",N23=""),"",ROUND((N23-I23)*1440,2))</f>
        <v/>
      </c>
      <c r="Z23" s="71">
        <f>IF(OR(F23="",O23=""),"",ROUND((O23-F23)*1440,2))</f>
        <v/>
      </c>
      <c r="AA23" s="72">
        <f>IF(E23="Yes",IF(OR(G23="",P23&lt;&gt;1),1,0),0)</f>
        <v/>
      </c>
      <c r="AB23" s="72">
        <f>IF(E23="Yes",IF(Q23="No",1,0),0)</f>
        <v/>
      </c>
      <c r="AC23" s="72">
        <f>IF(E23="Yes",IF(P23&gt;1,1,0),0)</f>
        <v/>
      </c>
      <c r="AD23" s="72">
        <f>IF(AND(E23="Yes",J23&lt;&gt;"",K23&lt;&gt;"",J23&lt;&gt;K23),1,0)</f>
        <v/>
      </c>
      <c r="AE23" s="72">
        <f>IF(E23="Yes",IF(OR(I23="",X23&gt;U23),1,0),0)</f>
        <v/>
      </c>
      <c r="AF23" s="72">
        <f>IF(M23="Yes",IF(OR(N23="",Y23&gt;V23),1,0),0)</f>
        <v/>
      </c>
      <c r="AG23" s="72">
        <f>IF(E23="Yes",IF(AND(AA23=0,AC23=0,AD23=0,AE23=0,J23&lt;&gt;"",K23&lt;&gt;""),1,0),0)</f>
        <v/>
      </c>
      <c r="AH23" s="27">
        <f>IF(E23&lt;&gt;"Yes","Excluded",IF(OR(AA23=1,AC23=1,AD23=1,AE23=1,AF23=1,AJ23=1),"Fail",IF(OR(AND(AB23=1,OR(R23&lt;&gt;"Yes",S23&lt;&gt;"Yes")),AK23=1),"Warning","Pass")))</f>
        <v/>
      </c>
      <c r="AI23" s="27" t="str"/>
      <c r="AJ23" s="73">
        <f>IF(E23="Yes",IF(OR(O23="",Z23&gt;W23),1,0),0)</f>
        <v/>
      </c>
      <c r="AK23" s="73">
        <f>IF(E23="Yes",IF(T23="Yes",0,1),0)</f>
        <v/>
      </c>
    </row>
    <row r="24">
      <c r="A24" s="27" t="str"/>
      <c r="B24" s="27" t="str"/>
      <c r="C24" s="27" t="str"/>
      <c r="D24" s="27" t="str"/>
      <c r="E24" s="27" t="str"/>
      <c r="F24" s="70" t="str"/>
      <c r="G24" s="70" t="str"/>
      <c r="H24" s="70" t="str"/>
      <c r="I24" s="70" t="str"/>
      <c r="J24" s="70" t="str"/>
      <c r="K24" s="70" t="str"/>
      <c r="L24" s="70" t="str"/>
      <c r="M24" s="70" t="str"/>
      <c r="N24" s="70" t="str"/>
      <c r="O24" s="70" t="str"/>
      <c r="P24" s="27" t="str"/>
      <c r="Q24" s="27" t="str"/>
      <c r="R24" s="27" t="str"/>
      <c r="S24" s="27" t="str"/>
      <c r="T24" s="27" t="str"/>
      <c r="U24" s="27" t="str"/>
      <c r="V24" s="27" t="str"/>
      <c r="W24" s="27" t="str"/>
      <c r="X24" s="71">
        <f>IF(OR(F24="",I24=""),"",ROUND((I24-F24)*1440,2))</f>
        <v/>
      </c>
      <c r="Y24" s="71">
        <f>IF(OR(M24&lt;&gt;"Yes",I24="",N24=""),"",ROUND((N24-I24)*1440,2))</f>
        <v/>
      </c>
      <c r="Z24" s="71">
        <f>IF(OR(F24="",O24=""),"",ROUND((O24-F24)*1440,2))</f>
        <v/>
      </c>
      <c r="AA24" s="72">
        <f>IF(E24="Yes",IF(OR(G24="",P24&lt;&gt;1),1,0),0)</f>
        <v/>
      </c>
      <c r="AB24" s="72">
        <f>IF(E24="Yes",IF(Q24="No",1,0),0)</f>
        <v/>
      </c>
      <c r="AC24" s="72">
        <f>IF(E24="Yes",IF(P24&gt;1,1,0),0)</f>
        <v/>
      </c>
      <c r="AD24" s="72">
        <f>IF(AND(E24="Yes",J24&lt;&gt;"",K24&lt;&gt;"",J24&lt;&gt;K24),1,0)</f>
        <v/>
      </c>
      <c r="AE24" s="72">
        <f>IF(E24="Yes",IF(OR(I24="",X24&gt;U24),1,0),0)</f>
        <v/>
      </c>
      <c r="AF24" s="72">
        <f>IF(M24="Yes",IF(OR(N24="",Y24&gt;V24),1,0),0)</f>
        <v/>
      </c>
      <c r="AG24" s="72">
        <f>IF(E24="Yes",IF(AND(AA24=0,AC24=0,AD24=0,AE24=0,J24&lt;&gt;"",K24&lt;&gt;""),1,0),0)</f>
        <v/>
      </c>
      <c r="AH24" s="27">
        <f>IF(E24&lt;&gt;"Yes","Excluded",IF(OR(AA24=1,AC24=1,AD24=1,AE24=1,AF24=1,AJ24=1),"Fail",IF(OR(AND(AB24=1,OR(R24&lt;&gt;"Yes",S24&lt;&gt;"Yes")),AK24=1),"Warning","Pass")))</f>
        <v/>
      </c>
      <c r="AI24" s="27" t="str"/>
      <c r="AJ24" s="73">
        <f>IF(E24="Yes",IF(OR(O24="",Z24&gt;W24),1,0),0)</f>
        <v/>
      </c>
      <c r="AK24" s="73">
        <f>IF(E24="Yes",IF(T24="Yes",0,1),0)</f>
        <v/>
      </c>
    </row>
    <row r="25">
      <c r="A25" s="27" t="str"/>
      <c r="B25" s="27" t="str"/>
      <c r="C25" s="27" t="str"/>
      <c r="D25" s="27" t="str"/>
      <c r="E25" s="27" t="str"/>
      <c r="F25" s="70" t="str"/>
      <c r="G25" s="70" t="str"/>
      <c r="H25" s="70" t="str"/>
      <c r="I25" s="70" t="str"/>
      <c r="J25" s="70" t="str"/>
      <c r="K25" s="70" t="str"/>
      <c r="L25" s="70" t="str"/>
      <c r="M25" s="70" t="str"/>
      <c r="N25" s="70" t="str"/>
      <c r="O25" s="70" t="str"/>
      <c r="P25" s="27" t="str"/>
      <c r="Q25" s="27" t="str"/>
      <c r="R25" s="27" t="str"/>
      <c r="S25" s="27" t="str"/>
      <c r="T25" s="27" t="str"/>
      <c r="U25" s="27" t="str"/>
      <c r="V25" s="27" t="str"/>
      <c r="W25" s="27" t="str"/>
      <c r="X25" s="71">
        <f>IF(OR(F25="",I25=""),"",ROUND((I25-F25)*1440,2))</f>
        <v/>
      </c>
      <c r="Y25" s="71">
        <f>IF(OR(M25&lt;&gt;"Yes",I25="",N25=""),"",ROUND((N25-I25)*1440,2))</f>
        <v/>
      </c>
      <c r="Z25" s="71">
        <f>IF(OR(F25="",O25=""),"",ROUND((O25-F25)*1440,2))</f>
        <v/>
      </c>
      <c r="AA25" s="72">
        <f>IF(E25="Yes",IF(OR(G25="",P25&lt;&gt;1),1,0),0)</f>
        <v/>
      </c>
      <c r="AB25" s="72">
        <f>IF(E25="Yes",IF(Q25="No",1,0),0)</f>
        <v/>
      </c>
      <c r="AC25" s="72">
        <f>IF(E25="Yes",IF(P25&gt;1,1,0),0)</f>
        <v/>
      </c>
      <c r="AD25" s="72">
        <f>IF(AND(E25="Yes",J25&lt;&gt;"",K25&lt;&gt;"",J25&lt;&gt;K25),1,0)</f>
        <v/>
      </c>
      <c r="AE25" s="72">
        <f>IF(E25="Yes",IF(OR(I25="",X25&gt;U25),1,0),0)</f>
        <v/>
      </c>
      <c r="AF25" s="72">
        <f>IF(M25="Yes",IF(OR(N25="",Y25&gt;V25),1,0),0)</f>
        <v/>
      </c>
      <c r="AG25" s="72">
        <f>IF(E25="Yes",IF(AND(AA25=0,AC25=0,AD25=0,AE25=0,J25&lt;&gt;"",K25&lt;&gt;""),1,0),0)</f>
        <v/>
      </c>
      <c r="AH25" s="27">
        <f>IF(E25&lt;&gt;"Yes","Excluded",IF(OR(AA25=1,AC25=1,AD25=1,AE25=1,AF25=1,AJ25=1),"Fail",IF(OR(AND(AB25=1,OR(R25&lt;&gt;"Yes",S25&lt;&gt;"Yes")),AK25=1),"Warning","Pass")))</f>
        <v/>
      </c>
      <c r="AI25" s="27" t="str"/>
      <c r="AJ25" s="73">
        <f>IF(E25="Yes",IF(OR(O25="",Z25&gt;W25),1,0),0)</f>
        <v/>
      </c>
      <c r="AK25" s="73">
        <f>IF(E25="Yes",IF(T25="Yes",0,1),0)</f>
        <v/>
      </c>
    </row>
    <row r="26">
      <c r="A26" s="27" t="str"/>
      <c r="B26" s="27" t="str"/>
      <c r="C26" s="27" t="str"/>
      <c r="D26" s="27" t="str"/>
      <c r="E26" s="27" t="str"/>
      <c r="F26" s="70" t="str"/>
      <c r="G26" s="70" t="str"/>
      <c r="H26" s="70" t="str"/>
      <c r="I26" s="70" t="str"/>
      <c r="J26" s="70" t="str"/>
      <c r="K26" s="70" t="str"/>
      <c r="L26" s="70" t="str"/>
      <c r="M26" s="70" t="str"/>
      <c r="N26" s="70" t="str"/>
      <c r="O26" s="70" t="str"/>
      <c r="P26" s="27" t="str"/>
      <c r="Q26" s="27" t="str"/>
      <c r="R26" s="27" t="str"/>
      <c r="S26" s="27" t="str"/>
      <c r="T26" s="27" t="str"/>
      <c r="U26" s="27" t="str"/>
      <c r="V26" s="27" t="str"/>
      <c r="W26" s="27" t="str"/>
      <c r="X26" s="71">
        <f>IF(OR(F26="",I26=""),"",ROUND((I26-F26)*1440,2))</f>
        <v/>
      </c>
      <c r="Y26" s="71">
        <f>IF(OR(M26&lt;&gt;"Yes",I26="",N26=""),"",ROUND((N26-I26)*1440,2))</f>
        <v/>
      </c>
      <c r="Z26" s="71">
        <f>IF(OR(F26="",O26=""),"",ROUND((O26-F26)*1440,2))</f>
        <v/>
      </c>
      <c r="AA26" s="72">
        <f>IF(E26="Yes",IF(OR(G26="",P26&lt;&gt;1),1,0),0)</f>
        <v/>
      </c>
      <c r="AB26" s="72">
        <f>IF(E26="Yes",IF(Q26="No",1,0),0)</f>
        <v/>
      </c>
      <c r="AC26" s="72">
        <f>IF(E26="Yes",IF(P26&gt;1,1,0),0)</f>
        <v/>
      </c>
      <c r="AD26" s="72">
        <f>IF(AND(E26="Yes",J26&lt;&gt;"",K26&lt;&gt;"",J26&lt;&gt;K26),1,0)</f>
        <v/>
      </c>
      <c r="AE26" s="72">
        <f>IF(E26="Yes",IF(OR(I26="",X26&gt;U26),1,0),0)</f>
        <v/>
      </c>
      <c r="AF26" s="72">
        <f>IF(M26="Yes",IF(OR(N26="",Y26&gt;V26),1,0),0)</f>
        <v/>
      </c>
      <c r="AG26" s="72">
        <f>IF(E26="Yes",IF(AND(AA26=0,AC26=0,AD26=0,AE26=0,J26&lt;&gt;"",K26&lt;&gt;""),1,0),0)</f>
        <v/>
      </c>
      <c r="AH26" s="27">
        <f>IF(E26&lt;&gt;"Yes","Excluded",IF(OR(AA26=1,AC26=1,AD26=1,AE26=1,AF26=1,AJ26=1),"Fail",IF(OR(AND(AB26=1,OR(R26&lt;&gt;"Yes",S26&lt;&gt;"Yes")),AK26=1),"Warning","Pass")))</f>
        <v/>
      </c>
      <c r="AI26" s="27" t="str"/>
      <c r="AJ26" s="73">
        <f>IF(E26="Yes",IF(OR(O26="",Z26&gt;W26),1,0),0)</f>
        <v/>
      </c>
      <c r="AK26" s="73">
        <f>IF(E26="Yes",IF(T26="Yes",0,1),0)</f>
        <v/>
      </c>
    </row>
    <row r="27">
      <c r="A27" s="27" t="str"/>
      <c r="B27" s="27" t="str"/>
      <c r="C27" s="27" t="str"/>
      <c r="D27" s="27" t="str"/>
      <c r="E27" s="27" t="str"/>
      <c r="F27" s="70" t="str"/>
      <c r="G27" s="70" t="str"/>
      <c r="H27" s="70" t="str"/>
      <c r="I27" s="70" t="str"/>
      <c r="J27" s="70" t="str"/>
      <c r="K27" s="70" t="str"/>
      <c r="L27" s="70" t="str"/>
      <c r="M27" s="70" t="str"/>
      <c r="N27" s="70" t="str"/>
      <c r="O27" s="70" t="str"/>
      <c r="P27" s="27" t="str"/>
      <c r="Q27" s="27" t="str"/>
      <c r="R27" s="27" t="str"/>
      <c r="S27" s="27" t="str"/>
      <c r="T27" s="27" t="str"/>
      <c r="U27" s="27" t="str"/>
      <c r="V27" s="27" t="str"/>
      <c r="W27" s="27" t="str"/>
      <c r="X27" s="71">
        <f>IF(OR(F27="",I27=""),"",ROUND((I27-F27)*1440,2))</f>
        <v/>
      </c>
      <c r="Y27" s="71">
        <f>IF(OR(M27&lt;&gt;"Yes",I27="",N27=""),"",ROUND((N27-I27)*1440,2))</f>
        <v/>
      </c>
      <c r="Z27" s="71">
        <f>IF(OR(F27="",O27=""),"",ROUND((O27-F27)*1440,2))</f>
        <v/>
      </c>
      <c r="AA27" s="72">
        <f>IF(E27="Yes",IF(OR(G27="",P27&lt;&gt;1),1,0),0)</f>
        <v/>
      </c>
      <c r="AB27" s="72">
        <f>IF(E27="Yes",IF(Q27="No",1,0),0)</f>
        <v/>
      </c>
      <c r="AC27" s="72">
        <f>IF(E27="Yes",IF(P27&gt;1,1,0),0)</f>
        <v/>
      </c>
      <c r="AD27" s="72">
        <f>IF(AND(E27="Yes",J27&lt;&gt;"",K27&lt;&gt;"",J27&lt;&gt;K27),1,0)</f>
        <v/>
      </c>
      <c r="AE27" s="72">
        <f>IF(E27="Yes",IF(OR(I27="",X27&gt;U27),1,0),0)</f>
        <v/>
      </c>
      <c r="AF27" s="72">
        <f>IF(M27="Yes",IF(OR(N27="",Y27&gt;V27),1,0),0)</f>
        <v/>
      </c>
      <c r="AG27" s="72">
        <f>IF(E27="Yes",IF(AND(AA27=0,AC27=0,AD27=0,AE27=0,J27&lt;&gt;"",K27&lt;&gt;""),1,0),0)</f>
        <v/>
      </c>
      <c r="AH27" s="27">
        <f>IF(E27&lt;&gt;"Yes","Excluded",IF(OR(AA27=1,AC27=1,AD27=1,AE27=1,AF27=1,AJ27=1),"Fail",IF(OR(AND(AB27=1,OR(R27&lt;&gt;"Yes",S27&lt;&gt;"Yes")),AK27=1),"Warning","Pass")))</f>
        <v/>
      </c>
      <c r="AI27" s="27" t="str"/>
      <c r="AJ27" s="73">
        <f>IF(E27="Yes",IF(OR(O27="",Z27&gt;W27),1,0),0)</f>
        <v/>
      </c>
      <c r="AK27" s="73">
        <f>IF(E27="Yes",IF(T27="Yes",0,1),0)</f>
        <v/>
      </c>
    </row>
    <row r="28">
      <c r="A28" s="27" t="str"/>
      <c r="B28" s="27" t="str"/>
      <c r="C28" s="27" t="str"/>
      <c r="D28" s="27" t="str"/>
      <c r="E28" s="27" t="str"/>
      <c r="F28" s="70" t="str"/>
      <c r="G28" s="70" t="str"/>
      <c r="H28" s="70" t="str"/>
      <c r="I28" s="70" t="str"/>
      <c r="J28" s="70" t="str"/>
      <c r="K28" s="70" t="str"/>
      <c r="L28" s="70" t="str"/>
      <c r="M28" s="70" t="str"/>
      <c r="N28" s="70" t="str"/>
      <c r="O28" s="70" t="str"/>
      <c r="P28" s="27" t="str"/>
      <c r="Q28" s="27" t="str"/>
      <c r="R28" s="27" t="str"/>
      <c r="S28" s="27" t="str"/>
      <c r="T28" s="27" t="str"/>
      <c r="U28" s="27" t="str"/>
      <c r="V28" s="27" t="str"/>
      <c r="W28" s="27" t="str"/>
      <c r="X28" s="71">
        <f>IF(OR(F28="",I28=""),"",ROUND((I28-F28)*1440,2))</f>
        <v/>
      </c>
      <c r="Y28" s="71">
        <f>IF(OR(M28&lt;&gt;"Yes",I28="",N28=""),"",ROUND((N28-I28)*1440,2))</f>
        <v/>
      </c>
      <c r="Z28" s="71">
        <f>IF(OR(F28="",O28=""),"",ROUND((O28-F28)*1440,2))</f>
        <v/>
      </c>
      <c r="AA28" s="72">
        <f>IF(E28="Yes",IF(OR(G28="",P28&lt;&gt;1),1,0),0)</f>
        <v/>
      </c>
      <c r="AB28" s="72">
        <f>IF(E28="Yes",IF(Q28="No",1,0),0)</f>
        <v/>
      </c>
      <c r="AC28" s="72">
        <f>IF(E28="Yes",IF(P28&gt;1,1,0),0)</f>
        <v/>
      </c>
      <c r="AD28" s="72">
        <f>IF(AND(E28="Yes",J28&lt;&gt;"",K28&lt;&gt;"",J28&lt;&gt;K28),1,0)</f>
        <v/>
      </c>
      <c r="AE28" s="72">
        <f>IF(E28="Yes",IF(OR(I28="",X28&gt;U28),1,0),0)</f>
        <v/>
      </c>
      <c r="AF28" s="72">
        <f>IF(M28="Yes",IF(OR(N28="",Y28&gt;V28),1,0),0)</f>
        <v/>
      </c>
      <c r="AG28" s="72">
        <f>IF(E28="Yes",IF(AND(AA28=0,AC28=0,AD28=0,AE28=0,J28&lt;&gt;"",K28&lt;&gt;""),1,0),0)</f>
        <v/>
      </c>
      <c r="AH28" s="27">
        <f>IF(E28&lt;&gt;"Yes","Excluded",IF(OR(AA28=1,AC28=1,AD28=1,AE28=1,AF28=1,AJ28=1),"Fail",IF(OR(AND(AB28=1,OR(R28&lt;&gt;"Yes",S28&lt;&gt;"Yes")),AK28=1),"Warning","Pass")))</f>
        <v/>
      </c>
      <c r="AI28" s="27" t="str"/>
      <c r="AJ28" s="73">
        <f>IF(E28="Yes",IF(OR(O28="",Z28&gt;W28),1,0),0)</f>
        <v/>
      </c>
      <c r="AK28" s="73">
        <f>IF(E28="Yes",IF(T28="Yes",0,1),0)</f>
        <v/>
      </c>
    </row>
    <row r="29">
      <c r="A29" s="27" t="str"/>
      <c r="B29" s="27" t="str"/>
      <c r="C29" s="27" t="str"/>
      <c r="D29" s="27" t="str"/>
      <c r="E29" s="27" t="str"/>
      <c r="F29" s="70" t="str"/>
      <c r="G29" s="70" t="str"/>
      <c r="H29" s="70" t="str"/>
      <c r="I29" s="70" t="str"/>
      <c r="J29" s="70" t="str"/>
      <c r="K29" s="70" t="str"/>
      <c r="L29" s="70" t="str"/>
      <c r="M29" s="70" t="str"/>
      <c r="N29" s="70" t="str"/>
      <c r="O29" s="70" t="str"/>
      <c r="P29" s="27" t="str"/>
      <c r="Q29" s="27" t="str"/>
      <c r="R29" s="27" t="str"/>
      <c r="S29" s="27" t="str"/>
      <c r="T29" s="27" t="str"/>
      <c r="U29" s="27" t="str"/>
      <c r="V29" s="27" t="str"/>
      <c r="W29" s="27" t="str"/>
      <c r="X29" s="71">
        <f>IF(OR(F29="",I29=""),"",ROUND((I29-F29)*1440,2))</f>
        <v/>
      </c>
      <c r="Y29" s="71">
        <f>IF(OR(M29&lt;&gt;"Yes",I29="",N29=""),"",ROUND((N29-I29)*1440,2))</f>
        <v/>
      </c>
      <c r="Z29" s="71">
        <f>IF(OR(F29="",O29=""),"",ROUND((O29-F29)*1440,2))</f>
        <v/>
      </c>
      <c r="AA29" s="72">
        <f>IF(E29="Yes",IF(OR(G29="",P29&lt;&gt;1),1,0),0)</f>
        <v/>
      </c>
      <c r="AB29" s="72">
        <f>IF(E29="Yes",IF(Q29="No",1,0),0)</f>
        <v/>
      </c>
      <c r="AC29" s="72">
        <f>IF(E29="Yes",IF(P29&gt;1,1,0),0)</f>
        <v/>
      </c>
      <c r="AD29" s="72">
        <f>IF(AND(E29="Yes",J29&lt;&gt;"",K29&lt;&gt;"",J29&lt;&gt;K29),1,0)</f>
        <v/>
      </c>
      <c r="AE29" s="72">
        <f>IF(E29="Yes",IF(OR(I29="",X29&gt;U29),1,0),0)</f>
        <v/>
      </c>
      <c r="AF29" s="72">
        <f>IF(M29="Yes",IF(OR(N29="",Y29&gt;V29),1,0),0)</f>
        <v/>
      </c>
      <c r="AG29" s="72">
        <f>IF(E29="Yes",IF(AND(AA29=0,AC29=0,AD29=0,AE29=0,J29&lt;&gt;"",K29&lt;&gt;""),1,0),0)</f>
        <v/>
      </c>
      <c r="AH29" s="27">
        <f>IF(E29&lt;&gt;"Yes","Excluded",IF(OR(AA29=1,AC29=1,AD29=1,AE29=1,AF29=1,AJ29=1),"Fail",IF(OR(AND(AB29=1,OR(R29&lt;&gt;"Yes",S29&lt;&gt;"Yes")),AK29=1),"Warning","Pass")))</f>
        <v/>
      </c>
      <c r="AI29" s="27" t="str"/>
      <c r="AJ29" s="73">
        <f>IF(E29="Yes",IF(OR(O29="",Z29&gt;W29),1,0),0)</f>
        <v/>
      </c>
      <c r="AK29" s="73">
        <f>IF(E29="Yes",IF(T29="Yes",0,1),0)</f>
        <v/>
      </c>
    </row>
    <row r="30">
      <c r="A30" s="27" t="str"/>
      <c r="B30" s="27" t="str"/>
      <c r="C30" s="27" t="str"/>
      <c r="D30" s="27" t="str"/>
      <c r="E30" s="27" t="str"/>
      <c r="F30" s="70" t="str"/>
      <c r="G30" s="70" t="str"/>
      <c r="H30" s="70" t="str"/>
      <c r="I30" s="70" t="str"/>
      <c r="J30" s="70" t="str"/>
      <c r="K30" s="70" t="str"/>
      <c r="L30" s="70" t="str"/>
      <c r="M30" s="70" t="str"/>
      <c r="N30" s="70" t="str"/>
      <c r="O30" s="70" t="str"/>
      <c r="P30" s="27" t="str"/>
      <c r="Q30" s="27" t="str"/>
      <c r="R30" s="27" t="str"/>
      <c r="S30" s="27" t="str"/>
      <c r="T30" s="27" t="str"/>
      <c r="U30" s="27" t="str"/>
      <c r="V30" s="27" t="str"/>
      <c r="W30" s="27" t="str"/>
      <c r="X30" s="71">
        <f>IF(OR(F30="",I30=""),"",ROUND((I30-F30)*1440,2))</f>
        <v/>
      </c>
      <c r="Y30" s="71">
        <f>IF(OR(M30&lt;&gt;"Yes",I30="",N30=""),"",ROUND((N30-I30)*1440,2))</f>
        <v/>
      </c>
      <c r="Z30" s="71">
        <f>IF(OR(F30="",O30=""),"",ROUND((O30-F30)*1440,2))</f>
        <v/>
      </c>
      <c r="AA30" s="72">
        <f>IF(E30="Yes",IF(OR(G30="",P30&lt;&gt;1),1,0),0)</f>
        <v/>
      </c>
      <c r="AB30" s="72">
        <f>IF(E30="Yes",IF(Q30="No",1,0),0)</f>
        <v/>
      </c>
      <c r="AC30" s="72">
        <f>IF(E30="Yes",IF(P30&gt;1,1,0),0)</f>
        <v/>
      </c>
      <c r="AD30" s="72">
        <f>IF(AND(E30="Yes",J30&lt;&gt;"",K30&lt;&gt;"",J30&lt;&gt;K30),1,0)</f>
        <v/>
      </c>
      <c r="AE30" s="72">
        <f>IF(E30="Yes",IF(OR(I30="",X30&gt;U30),1,0),0)</f>
        <v/>
      </c>
      <c r="AF30" s="72">
        <f>IF(M30="Yes",IF(OR(N30="",Y30&gt;V30),1,0),0)</f>
        <v/>
      </c>
      <c r="AG30" s="72">
        <f>IF(E30="Yes",IF(AND(AA30=0,AC30=0,AD30=0,AE30=0,J30&lt;&gt;"",K30&lt;&gt;""),1,0),0)</f>
        <v/>
      </c>
      <c r="AH30" s="27">
        <f>IF(E30&lt;&gt;"Yes","Excluded",IF(OR(AA30=1,AC30=1,AD30=1,AE30=1,AF30=1,AJ30=1),"Fail",IF(OR(AND(AB30=1,OR(R30&lt;&gt;"Yes",S30&lt;&gt;"Yes")),AK30=1),"Warning","Pass")))</f>
        <v/>
      </c>
      <c r="AI30" s="27" t="str"/>
      <c r="AJ30" s="73">
        <f>IF(E30="Yes",IF(OR(O30="",Z30&gt;W30),1,0),0)</f>
        <v/>
      </c>
      <c r="AK30" s="73">
        <f>IF(E30="Yes",IF(T30="Yes",0,1),0)</f>
        <v/>
      </c>
    </row>
    <row r="31">
      <c r="A31" s="27" t="str"/>
      <c r="B31" s="27" t="str"/>
      <c r="C31" s="27" t="str"/>
      <c r="D31" s="27" t="str"/>
      <c r="E31" s="27" t="str"/>
      <c r="F31" s="70" t="str"/>
      <c r="G31" s="70" t="str"/>
      <c r="H31" s="70" t="str"/>
      <c r="I31" s="70" t="str"/>
      <c r="J31" s="70" t="str"/>
      <c r="K31" s="70" t="str"/>
      <c r="L31" s="70" t="str"/>
      <c r="M31" s="70" t="str"/>
      <c r="N31" s="70" t="str"/>
      <c r="O31" s="70" t="str"/>
      <c r="P31" s="27" t="str"/>
      <c r="Q31" s="27" t="str"/>
      <c r="R31" s="27" t="str"/>
      <c r="S31" s="27" t="str"/>
      <c r="T31" s="27" t="str"/>
      <c r="U31" s="27" t="str"/>
      <c r="V31" s="27" t="str"/>
      <c r="W31" s="27" t="str"/>
      <c r="X31" s="71">
        <f>IF(OR(F31="",I31=""),"",ROUND((I31-F31)*1440,2))</f>
        <v/>
      </c>
      <c r="Y31" s="71">
        <f>IF(OR(M31&lt;&gt;"Yes",I31="",N31=""),"",ROUND((N31-I31)*1440,2))</f>
        <v/>
      </c>
      <c r="Z31" s="71">
        <f>IF(OR(F31="",O31=""),"",ROUND((O31-F31)*1440,2))</f>
        <v/>
      </c>
      <c r="AA31" s="72">
        <f>IF(E31="Yes",IF(OR(G31="",P31&lt;&gt;1),1,0),0)</f>
        <v/>
      </c>
      <c r="AB31" s="72">
        <f>IF(E31="Yes",IF(Q31="No",1,0),0)</f>
        <v/>
      </c>
      <c r="AC31" s="72">
        <f>IF(E31="Yes",IF(P31&gt;1,1,0),0)</f>
        <v/>
      </c>
      <c r="AD31" s="72">
        <f>IF(AND(E31="Yes",J31&lt;&gt;"",K31&lt;&gt;"",J31&lt;&gt;K31),1,0)</f>
        <v/>
      </c>
      <c r="AE31" s="72">
        <f>IF(E31="Yes",IF(OR(I31="",X31&gt;U31),1,0),0)</f>
        <v/>
      </c>
      <c r="AF31" s="72">
        <f>IF(M31="Yes",IF(OR(N31="",Y31&gt;V31),1,0),0)</f>
        <v/>
      </c>
      <c r="AG31" s="72">
        <f>IF(E31="Yes",IF(AND(AA31=0,AC31=0,AD31=0,AE31=0,J31&lt;&gt;"",K31&lt;&gt;""),1,0),0)</f>
        <v/>
      </c>
      <c r="AH31" s="27">
        <f>IF(E31&lt;&gt;"Yes","Excluded",IF(OR(AA31=1,AC31=1,AD31=1,AE31=1,AF31=1,AJ31=1),"Fail",IF(OR(AND(AB31=1,OR(R31&lt;&gt;"Yes",S31&lt;&gt;"Yes")),AK31=1),"Warning","Pass")))</f>
        <v/>
      </c>
      <c r="AI31" s="27" t="str"/>
      <c r="AJ31" s="73">
        <f>IF(E31="Yes",IF(OR(O31="",Z31&gt;W31),1,0),0)</f>
        <v/>
      </c>
      <c r="AK31" s="73">
        <f>IF(E31="Yes",IF(T31="Yes",0,1),0)</f>
        <v/>
      </c>
    </row>
    <row r="32">
      <c r="A32" s="27" t="str"/>
      <c r="B32" s="27" t="str"/>
      <c r="C32" s="27" t="str"/>
      <c r="D32" s="27" t="str"/>
      <c r="E32" s="27" t="str"/>
      <c r="F32" s="70" t="str"/>
      <c r="G32" s="70" t="str"/>
      <c r="H32" s="70" t="str"/>
      <c r="I32" s="70" t="str"/>
      <c r="J32" s="70" t="str"/>
      <c r="K32" s="70" t="str"/>
      <c r="L32" s="70" t="str"/>
      <c r="M32" s="70" t="str"/>
      <c r="N32" s="70" t="str"/>
      <c r="O32" s="70" t="str"/>
      <c r="P32" s="27" t="str"/>
      <c r="Q32" s="27" t="str"/>
      <c r="R32" s="27" t="str"/>
      <c r="S32" s="27" t="str"/>
      <c r="T32" s="27" t="str"/>
      <c r="U32" s="27" t="str"/>
      <c r="V32" s="27" t="str"/>
      <c r="W32" s="27" t="str"/>
      <c r="X32" s="71">
        <f>IF(OR(F32="",I32=""),"",ROUND((I32-F32)*1440,2))</f>
        <v/>
      </c>
      <c r="Y32" s="71">
        <f>IF(OR(M32&lt;&gt;"Yes",I32="",N32=""),"",ROUND((N32-I32)*1440,2))</f>
        <v/>
      </c>
      <c r="Z32" s="71">
        <f>IF(OR(F32="",O32=""),"",ROUND((O32-F32)*1440,2))</f>
        <v/>
      </c>
      <c r="AA32" s="72">
        <f>IF(E32="Yes",IF(OR(G32="",P32&lt;&gt;1),1,0),0)</f>
        <v/>
      </c>
      <c r="AB32" s="72">
        <f>IF(E32="Yes",IF(Q32="No",1,0),0)</f>
        <v/>
      </c>
      <c r="AC32" s="72">
        <f>IF(E32="Yes",IF(P32&gt;1,1,0),0)</f>
        <v/>
      </c>
      <c r="AD32" s="72">
        <f>IF(AND(E32="Yes",J32&lt;&gt;"",K32&lt;&gt;"",J32&lt;&gt;K32),1,0)</f>
        <v/>
      </c>
      <c r="AE32" s="72">
        <f>IF(E32="Yes",IF(OR(I32="",X32&gt;U32),1,0),0)</f>
        <v/>
      </c>
      <c r="AF32" s="72">
        <f>IF(M32="Yes",IF(OR(N32="",Y32&gt;V32),1,0),0)</f>
        <v/>
      </c>
      <c r="AG32" s="72">
        <f>IF(E32="Yes",IF(AND(AA32=0,AC32=0,AD32=0,AE32=0,J32&lt;&gt;"",K32&lt;&gt;""),1,0),0)</f>
        <v/>
      </c>
      <c r="AH32" s="27">
        <f>IF(E32&lt;&gt;"Yes","Excluded",IF(OR(AA32=1,AC32=1,AD32=1,AE32=1,AF32=1,AJ32=1),"Fail",IF(OR(AND(AB32=1,OR(R32&lt;&gt;"Yes",S32&lt;&gt;"Yes")),AK32=1),"Warning","Pass")))</f>
        <v/>
      </c>
      <c r="AI32" s="27" t="str"/>
      <c r="AJ32" s="73">
        <f>IF(E32="Yes",IF(OR(O32="",Z32&gt;W32),1,0),0)</f>
        <v/>
      </c>
      <c r="AK32" s="73">
        <f>IF(E32="Yes",IF(T32="Yes",0,1),0)</f>
        <v/>
      </c>
    </row>
    <row r="33">
      <c r="A33" s="27" t="str"/>
      <c r="B33" s="27" t="str"/>
      <c r="C33" s="27" t="str"/>
      <c r="D33" s="27" t="str"/>
      <c r="E33" s="27" t="str"/>
      <c r="F33" s="70" t="str"/>
      <c r="G33" s="70" t="str"/>
      <c r="H33" s="70" t="str"/>
      <c r="I33" s="70" t="str"/>
      <c r="J33" s="70" t="str"/>
      <c r="K33" s="70" t="str"/>
      <c r="L33" s="70" t="str"/>
      <c r="M33" s="70" t="str"/>
      <c r="N33" s="70" t="str"/>
      <c r="O33" s="70" t="str"/>
      <c r="P33" s="27" t="str"/>
      <c r="Q33" s="27" t="str"/>
      <c r="R33" s="27" t="str"/>
      <c r="S33" s="27" t="str"/>
      <c r="T33" s="27" t="str"/>
      <c r="U33" s="27" t="str"/>
      <c r="V33" s="27" t="str"/>
      <c r="W33" s="27" t="str"/>
      <c r="X33" s="71">
        <f>IF(OR(F33="",I33=""),"",ROUND((I33-F33)*1440,2))</f>
        <v/>
      </c>
      <c r="Y33" s="71">
        <f>IF(OR(M33&lt;&gt;"Yes",I33="",N33=""),"",ROUND((N33-I33)*1440,2))</f>
        <v/>
      </c>
      <c r="Z33" s="71">
        <f>IF(OR(F33="",O33=""),"",ROUND((O33-F33)*1440,2))</f>
        <v/>
      </c>
      <c r="AA33" s="72">
        <f>IF(E33="Yes",IF(OR(G33="",P33&lt;&gt;1),1,0),0)</f>
        <v/>
      </c>
      <c r="AB33" s="72">
        <f>IF(E33="Yes",IF(Q33="No",1,0),0)</f>
        <v/>
      </c>
      <c r="AC33" s="72">
        <f>IF(E33="Yes",IF(P33&gt;1,1,0),0)</f>
        <v/>
      </c>
      <c r="AD33" s="72">
        <f>IF(AND(E33="Yes",J33&lt;&gt;"",K33&lt;&gt;"",J33&lt;&gt;K33),1,0)</f>
        <v/>
      </c>
      <c r="AE33" s="72">
        <f>IF(E33="Yes",IF(OR(I33="",X33&gt;U33),1,0),0)</f>
        <v/>
      </c>
      <c r="AF33" s="72">
        <f>IF(M33="Yes",IF(OR(N33="",Y33&gt;V33),1,0),0)</f>
        <v/>
      </c>
      <c r="AG33" s="72">
        <f>IF(E33="Yes",IF(AND(AA33=0,AC33=0,AD33=0,AE33=0,J33&lt;&gt;"",K33&lt;&gt;""),1,0),0)</f>
        <v/>
      </c>
      <c r="AH33" s="27">
        <f>IF(E33&lt;&gt;"Yes","Excluded",IF(OR(AA33=1,AC33=1,AD33=1,AE33=1,AF33=1,AJ33=1),"Fail",IF(OR(AND(AB33=1,OR(R33&lt;&gt;"Yes",S33&lt;&gt;"Yes")),AK33=1),"Warning","Pass")))</f>
        <v/>
      </c>
      <c r="AI33" s="27" t="str"/>
      <c r="AJ33" s="73">
        <f>IF(E33="Yes",IF(OR(O33="",Z33&gt;W33),1,0),0)</f>
        <v/>
      </c>
      <c r="AK33" s="73">
        <f>IF(E33="Yes",IF(T33="Yes",0,1),0)</f>
        <v/>
      </c>
    </row>
    <row r="34">
      <c r="A34" s="27" t="str"/>
      <c r="B34" s="27" t="str"/>
      <c r="C34" s="27" t="str"/>
      <c r="D34" s="27" t="str"/>
      <c r="E34" s="27" t="str"/>
      <c r="F34" s="70" t="str"/>
      <c r="G34" s="70" t="str"/>
      <c r="H34" s="70" t="str"/>
      <c r="I34" s="70" t="str"/>
      <c r="J34" s="70" t="str"/>
      <c r="K34" s="70" t="str"/>
      <c r="L34" s="70" t="str"/>
      <c r="M34" s="70" t="str"/>
      <c r="N34" s="70" t="str"/>
      <c r="O34" s="70" t="str"/>
      <c r="P34" s="27" t="str"/>
      <c r="Q34" s="27" t="str"/>
      <c r="R34" s="27" t="str"/>
      <c r="S34" s="27" t="str"/>
      <c r="T34" s="27" t="str"/>
      <c r="U34" s="27" t="str"/>
      <c r="V34" s="27" t="str"/>
      <c r="W34" s="27" t="str"/>
      <c r="X34" s="71">
        <f>IF(OR(F34="",I34=""),"",ROUND((I34-F34)*1440,2))</f>
        <v/>
      </c>
      <c r="Y34" s="71">
        <f>IF(OR(M34&lt;&gt;"Yes",I34="",N34=""),"",ROUND((N34-I34)*1440,2))</f>
        <v/>
      </c>
      <c r="Z34" s="71">
        <f>IF(OR(F34="",O34=""),"",ROUND((O34-F34)*1440,2))</f>
        <v/>
      </c>
      <c r="AA34" s="72">
        <f>IF(E34="Yes",IF(OR(G34="",P34&lt;&gt;1),1,0),0)</f>
        <v/>
      </c>
      <c r="AB34" s="72">
        <f>IF(E34="Yes",IF(Q34="No",1,0),0)</f>
        <v/>
      </c>
      <c r="AC34" s="72">
        <f>IF(E34="Yes",IF(P34&gt;1,1,0),0)</f>
        <v/>
      </c>
      <c r="AD34" s="72">
        <f>IF(AND(E34="Yes",J34&lt;&gt;"",K34&lt;&gt;"",J34&lt;&gt;K34),1,0)</f>
        <v/>
      </c>
      <c r="AE34" s="72">
        <f>IF(E34="Yes",IF(OR(I34="",X34&gt;U34),1,0),0)</f>
        <v/>
      </c>
      <c r="AF34" s="72">
        <f>IF(M34="Yes",IF(OR(N34="",Y34&gt;V34),1,0),0)</f>
        <v/>
      </c>
      <c r="AG34" s="72">
        <f>IF(E34="Yes",IF(AND(AA34=0,AC34=0,AD34=0,AE34=0,J34&lt;&gt;"",K34&lt;&gt;""),1,0),0)</f>
        <v/>
      </c>
      <c r="AH34" s="27">
        <f>IF(E34&lt;&gt;"Yes","Excluded",IF(OR(AA34=1,AC34=1,AD34=1,AE34=1,AF34=1,AJ34=1),"Fail",IF(OR(AND(AB34=1,OR(R34&lt;&gt;"Yes",S34&lt;&gt;"Yes")),AK34=1),"Warning","Pass")))</f>
        <v/>
      </c>
      <c r="AI34" s="27" t="str"/>
      <c r="AJ34" s="73">
        <f>IF(E34="Yes",IF(OR(O34="",Z34&gt;W34),1,0),0)</f>
        <v/>
      </c>
      <c r="AK34" s="73">
        <f>IF(E34="Yes",IF(T34="Yes",0,1),0)</f>
        <v/>
      </c>
    </row>
    <row r="35">
      <c r="A35" s="27" t="str"/>
      <c r="B35" s="27" t="str"/>
      <c r="C35" s="27" t="str"/>
      <c r="D35" s="27" t="str"/>
      <c r="E35" s="27" t="str"/>
      <c r="F35" s="70" t="str"/>
      <c r="G35" s="70" t="str"/>
      <c r="H35" s="70" t="str"/>
      <c r="I35" s="70" t="str"/>
      <c r="J35" s="70" t="str"/>
      <c r="K35" s="70" t="str"/>
      <c r="L35" s="70" t="str"/>
      <c r="M35" s="70" t="str"/>
      <c r="N35" s="70" t="str"/>
      <c r="O35" s="70" t="str"/>
      <c r="P35" s="27" t="str"/>
      <c r="Q35" s="27" t="str"/>
      <c r="R35" s="27" t="str"/>
      <c r="S35" s="27" t="str"/>
      <c r="T35" s="27" t="str"/>
      <c r="U35" s="27" t="str"/>
      <c r="V35" s="27" t="str"/>
      <c r="W35" s="27" t="str"/>
      <c r="X35" s="71">
        <f>IF(OR(F35="",I35=""),"",ROUND((I35-F35)*1440,2))</f>
        <v/>
      </c>
      <c r="Y35" s="71">
        <f>IF(OR(M35&lt;&gt;"Yes",I35="",N35=""),"",ROUND((N35-I35)*1440,2))</f>
        <v/>
      </c>
      <c r="Z35" s="71">
        <f>IF(OR(F35="",O35=""),"",ROUND((O35-F35)*1440,2))</f>
        <v/>
      </c>
      <c r="AA35" s="72">
        <f>IF(E35="Yes",IF(OR(G35="",P35&lt;&gt;1),1,0),0)</f>
        <v/>
      </c>
      <c r="AB35" s="72">
        <f>IF(E35="Yes",IF(Q35="No",1,0),0)</f>
        <v/>
      </c>
      <c r="AC35" s="72">
        <f>IF(E35="Yes",IF(P35&gt;1,1,0),0)</f>
        <v/>
      </c>
      <c r="AD35" s="72">
        <f>IF(AND(E35="Yes",J35&lt;&gt;"",K35&lt;&gt;"",J35&lt;&gt;K35),1,0)</f>
        <v/>
      </c>
      <c r="AE35" s="72">
        <f>IF(E35="Yes",IF(OR(I35="",X35&gt;U35),1,0),0)</f>
        <v/>
      </c>
      <c r="AF35" s="72">
        <f>IF(M35="Yes",IF(OR(N35="",Y35&gt;V35),1,0),0)</f>
        <v/>
      </c>
      <c r="AG35" s="72">
        <f>IF(E35="Yes",IF(AND(AA35=0,AC35=0,AD35=0,AE35=0,J35&lt;&gt;"",K35&lt;&gt;""),1,0),0)</f>
        <v/>
      </c>
      <c r="AH35" s="27">
        <f>IF(E35&lt;&gt;"Yes","Excluded",IF(OR(AA35=1,AC35=1,AD35=1,AE35=1,AF35=1,AJ35=1),"Fail",IF(OR(AND(AB35=1,OR(R35&lt;&gt;"Yes",S35&lt;&gt;"Yes")),AK35=1),"Warning","Pass")))</f>
        <v/>
      </c>
      <c r="AI35" s="27" t="str"/>
      <c r="AJ35" s="73">
        <f>IF(E35="Yes",IF(OR(O35="",Z35&gt;W35),1,0),0)</f>
        <v/>
      </c>
      <c r="AK35" s="73">
        <f>IF(E35="Yes",IF(T35="Yes",0,1),0)</f>
        <v/>
      </c>
    </row>
    <row r="36">
      <c r="A36" s="27" t="str"/>
      <c r="B36" s="27" t="str"/>
      <c r="C36" s="27" t="str"/>
      <c r="D36" s="27" t="str"/>
      <c r="E36" s="27" t="str"/>
      <c r="F36" s="70" t="str"/>
      <c r="G36" s="70" t="str"/>
      <c r="H36" s="70" t="str"/>
      <c r="I36" s="70" t="str"/>
      <c r="J36" s="70" t="str"/>
      <c r="K36" s="70" t="str"/>
      <c r="L36" s="70" t="str"/>
      <c r="M36" s="70" t="str"/>
      <c r="N36" s="70" t="str"/>
      <c r="O36" s="70" t="str"/>
      <c r="P36" s="27" t="str"/>
      <c r="Q36" s="27" t="str"/>
      <c r="R36" s="27" t="str"/>
      <c r="S36" s="27" t="str"/>
      <c r="T36" s="27" t="str"/>
      <c r="U36" s="27" t="str"/>
      <c r="V36" s="27" t="str"/>
      <c r="W36" s="27" t="str"/>
      <c r="X36" s="71">
        <f>IF(OR(F36="",I36=""),"",ROUND((I36-F36)*1440,2))</f>
        <v/>
      </c>
      <c r="Y36" s="71">
        <f>IF(OR(M36&lt;&gt;"Yes",I36="",N36=""),"",ROUND((N36-I36)*1440,2))</f>
        <v/>
      </c>
      <c r="Z36" s="71">
        <f>IF(OR(F36="",O36=""),"",ROUND((O36-F36)*1440,2))</f>
        <v/>
      </c>
      <c r="AA36" s="72">
        <f>IF(E36="Yes",IF(OR(G36="",P36&lt;&gt;1),1,0),0)</f>
        <v/>
      </c>
      <c r="AB36" s="72">
        <f>IF(E36="Yes",IF(Q36="No",1,0),0)</f>
        <v/>
      </c>
      <c r="AC36" s="72">
        <f>IF(E36="Yes",IF(P36&gt;1,1,0),0)</f>
        <v/>
      </c>
      <c r="AD36" s="72">
        <f>IF(AND(E36="Yes",J36&lt;&gt;"",K36&lt;&gt;"",J36&lt;&gt;K36),1,0)</f>
        <v/>
      </c>
      <c r="AE36" s="72">
        <f>IF(E36="Yes",IF(OR(I36="",X36&gt;U36),1,0),0)</f>
        <v/>
      </c>
      <c r="AF36" s="72">
        <f>IF(M36="Yes",IF(OR(N36="",Y36&gt;V36),1,0),0)</f>
        <v/>
      </c>
      <c r="AG36" s="72">
        <f>IF(E36="Yes",IF(AND(AA36=0,AC36=0,AD36=0,AE36=0,J36&lt;&gt;"",K36&lt;&gt;""),1,0),0)</f>
        <v/>
      </c>
      <c r="AH36" s="27">
        <f>IF(E36&lt;&gt;"Yes","Excluded",IF(OR(AA36=1,AC36=1,AD36=1,AE36=1,AF36=1,AJ36=1),"Fail",IF(OR(AND(AB36=1,OR(R36&lt;&gt;"Yes",S36&lt;&gt;"Yes")),AK36=1),"Warning","Pass")))</f>
        <v/>
      </c>
      <c r="AI36" s="27" t="str"/>
      <c r="AJ36" s="73">
        <f>IF(E36="Yes",IF(OR(O36="",Z36&gt;W36),1,0),0)</f>
        <v/>
      </c>
      <c r="AK36" s="73">
        <f>IF(E36="Yes",IF(T36="Yes",0,1),0)</f>
        <v/>
      </c>
    </row>
    <row r="37">
      <c r="A37" s="27" t="str"/>
      <c r="B37" s="27" t="str"/>
      <c r="C37" s="27" t="str"/>
      <c r="D37" s="27" t="str"/>
      <c r="E37" s="27" t="str"/>
      <c r="F37" s="70" t="str"/>
      <c r="G37" s="70" t="str"/>
      <c r="H37" s="70" t="str"/>
      <c r="I37" s="70" t="str"/>
      <c r="J37" s="70" t="str"/>
      <c r="K37" s="70" t="str"/>
      <c r="L37" s="70" t="str"/>
      <c r="M37" s="70" t="str"/>
      <c r="N37" s="70" t="str"/>
      <c r="O37" s="70" t="str"/>
      <c r="P37" s="27" t="str"/>
      <c r="Q37" s="27" t="str"/>
      <c r="R37" s="27" t="str"/>
      <c r="S37" s="27" t="str"/>
      <c r="T37" s="27" t="str"/>
      <c r="U37" s="27" t="str"/>
      <c r="V37" s="27" t="str"/>
      <c r="W37" s="27" t="str"/>
      <c r="X37" s="71">
        <f>IF(OR(F37="",I37=""),"",ROUND((I37-F37)*1440,2))</f>
        <v/>
      </c>
      <c r="Y37" s="71">
        <f>IF(OR(M37&lt;&gt;"Yes",I37="",N37=""),"",ROUND((N37-I37)*1440,2))</f>
        <v/>
      </c>
      <c r="Z37" s="71">
        <f>IF(OR(F37="",O37=""),"",ROUND((O37-F37)*1440,2))</f>
        <v/>
      </c>
      <c r="AA37" s="72">
        <f>IF(E37="Yes",IF(OR(G37="",P37&lt;&gt;1),1,0),0)</f>
        <v/>
      </c>
      <c r="AB37" s="72">
        <f>IF(E37="Yes",IF(Q37="No",1,0),0)</f>
        <v/>
      </c>
      <c r="AC37" s="72">
        <f>IF(E37="Yes",IF(P37&gt;1,1,0),0)</f>
        <v/>
      </c>
      <c r="AD37" s="72">
        <f>IF(AND(E37="Yes",J37&lt;&gt;"",K37&lt;&gt;"",J37&lt;&gt;K37),1,0)</f>
        <v/>
      </c>
      <c r="AE37" s="72">
        <f>IF(E37="Yes",IF(OR(I37="",X37&gt;U37),1,0),0)</f>
        <v/>
      </c>
      <c r="AF37" s="72">
        <f>IF(M37="Yes",IF(OR(N37="",Y37&gt;V37),1,0),0)</f>
        <v/>
      </c>
      <c r="AG37" s="72">
        <f>IF(E37="Yes",IF(AND(AA37=0,AC37=0,AD37=0,AE37=0,J37&lt;&gt;"",K37&lt;&gt;""),1,0),0)</f>
        <v/>
      </c>
      <c r="AH37" s="27">
        <f>IF(E37&lt;&gt;"Yes","Excluded",IF(OR(AA37=1,AC37=1,AD37=1,AE37=1,AF37=1,AJ37=1),"Fail",IF(OR(AND(AB37=1,OR(R37&lt;&gt;"Yes",S37&lt;&gt;"Yes")),AK37=1),"Warning","Pass")))</f>
        <v/>
      </c>
      <c r="AI37" s="27" t="str"/>
      <c r="AJ37" s="73">
        <f>IF(E37="Yes",IF(OR(O37="",Z37&gt;W37),1,0),0)</f>
        <v/>
      </c>
      <c r="AK37" s="73">
        <f>IF(E37="Yes",IF(T37="Yes",0,1),0)</f>
        <v/>
      </c>
    </row>
    <row r="38">
      <c r="A38" s="27" t="str"/>
      <c r="B38" s="27" t="str"/>
      <c r="C38" s="27" t="str"/>
      <c r="D38" s="27" t="str"/>
      <c r="E38" s="27" t="str"/>
      <c r="F38" s="70" t="str"/>
      <c r="G38" s="70" t="str"/>
      <c r="H38" s="70" t="str"/>
      <c r="I38" s="70" t="str"/>
      <c r="J38" s="70" t="str"/>
      <c r="K38" s="70" t="str"/>
      <c r="L38" s="70" t="str"/>
      <c r="M38" s="70" t="str"/>
      <c r="N38" s="70" t="str"/>
      <c r="O38" s="70" t="str"/>
      <c r="P38" s="27" t="str"/>
      <c r="Q38" s="27" t="str"/>
      <c r="R38" s="27" t="str"/>
      <c r="S38" s="27" t="str"/>
      <c r="T38" s="27" t="str"/>
      <c r="U38" s="27" t="str"/>
      <c r="V38" s="27" t="str"/>
      <c r="W38" s="27" t="str"/>
      <c r="X38" s="71">
        <f>IF(OR(F38="",I38=""),"",ROUND((I38-F38)*1440,2))</f>
        <v/>
      </c>
      <c r="Y38" s="71">
        <f>IF(OR(M38&lt;&gt;"Yes",I38="",N38=""),"",ROUND((N38-I38)*1440,2))</f>
        <v/>
      </c>
      <c r="Z38" s="71">
        <f>IF(OR(F38="",O38=""),"",ROUND((O38-F38)*1440,2))</f>
        <v/>
      </c>
      <c r="AA38" s="72">
        <f>IF(E38="Yes",IF(OR(G38="",P38&lt;&gt;1),1,0),0)</f>
        <v/>
      </c>
      <c r="AB38" s="72">
        <f>IF(E38="Yes",IF(Q38="No",1,0),0)</f>
        <v/>
      </c>
      <c r="AC38" s="72">
        <f>IF(E38="Yes",IF(P38&gt;1,1,0),0)</f>
        <v/>
      </c>
      <c r="AD38" s="72">
        <f>IF(AND(E38="Yes",J38&lt;&gt;"",K38&lt;&gt;"",J38&lt;&gt;K38),1,0)</f>
        <v/>
      </c>
      <c r="AE38" s="72">
        <f>IF(E38="Yes",IF(OR(I38="",X38&gt;U38),1,0),0)</f>
        <v/>
      </c>
      <c r="AF38" s="72">
        <f>IF(M38="Yes",IF(OR(N38="",Y38&gt;V38),1,0),0)</f>
        <v/>
      </c>
      <c r="AG38" s="72">
        <f>IF(E38="Yes",IF(AND(AA38=0,AC38=0,AD38=0,AE38=0,J38&lt;&gt;"",K38&lt;&gt;""),1,0),0)</f>
        <v/>
      </c>
      <c r="AH38" s="27">
        <f>IF(E38&lt;&gt;"Yes","Excluded",IF(OR(AA38=1,AC38=1,AD38=1,AE38=1,AF38=1,AJ38=1),"Fail",IF(OR(AND(AB38=1,OR(R38&lt;&gt;"Yes",S38&lt;&gt;"Yes")),AK38=1),"Warning","Pass")))</f>
        <v/>
      </c>
      <c r="AI38" s="27" t="str"/>
      <c r="AJ38" s="73">
        <f>IF(E38="Yes",IF(OR(O38="",Z38&gt;W38),1,0),0)</f>
        <v/>
      </c>
      <c r="AK38" s="73">
        <f>IF(E38="Yes",IF(T38="Yes",0,1),0)</f>
        <v/>
      </c>
    </row>
    <row r="39">
      <c r="A39" s="27" t="str"/>
      <c r="B39" s="27" t="str"/>
      <c r="C39" s="27" t="str"/>
      <c r="D39" s="27" t="str"/>
      <c r="E39" s="27" t="str"/>
      <c r="F39" s="70" t="str"/>
      <c r="G39" s="70" t="str"/>
      <c r="H39" s="70" t="str"/>
      <c r="I39" s="70" t="str"/>
      <c r="J39" s="70" t="str"/>
      <c r="K39" s="70" t="str"/>
      <c r="L39" s="70" t="str"/>
      <c r="M39" s="70" t="str"/>
      <c r="N39" s="70" t="str"/>
      <c r="O39" s="70" t="str"/>
      <c r="P39" s="27" t="str"/>
      <c r="Q39" s="27" t="str"/>
      <c r="R39" s="27" t="str"/>
      <c r="S39" s="27" t="str"/>
      <c r="T39" s="27" t="str"/>
      <c r="U39" s="27" t="str"/>
      <c r="V39" s="27" t="str"/>
      <c r="W39" s="27" t="str"/>
      <c r="X39" s="71">
        <f>IF(OR(F39="",I39=""),"",ROUND((I39-F39)*1440,2))</f>
        <v/>
      </c>
      <c r="Y39" s="71">
        <f>IF(OR(M39&lt;&gt;"Yes",I39="",N39=""),"",ROUND((N39-I39)*1440,2))</f>
        <v/>
      </c>
      <c r="Z39" s="71">
        <f>IF(OR(F39="",O39=""),"",ROUND((O39-F39)*1440,2))</f>
        <v/>
      </c>
      <c r="AA39" s="72">
        <f>IF(E39="Yes",IF(OR(G39="",P39&lt;&gt;1),1,0),0)</f>
        <v/>
      </c>
      <c r="AB39" s="72">
        <f>IF(E39="Yes",IF(Q39="No",1,0),0)</f>
        <v/>
      </c>
      <c r="AC39" s="72">
        <f>IF(E39="Yes",IF(P39&gt;1,1,0),0)</f>
        <v/>
      </c>
      <c r="AD39" s="72">
        <f>IF(AND(E39="Yes",J39&lt;&gt;"",K39&lt;&gt;"",J39&lt;&gt;K39),1,0)</f>
        <v/>
      </c>
      <c r="AE39" s="72">
        <f>IF(E39="Yes",IF(OR(I39="",X39&gt;U39),1,0),0)</f>
        <v/>
      </c>
      <c r="AF39" s="72">
        <f>IF(M39="Yes",IF(OR(N39="",Y39&gt;V39),1,0),0)</f>
        <v/>
      </c>
      <c r="AG39" s="72">
        <f>IF(E39="Yes",IF(AND(AA39=0,AC39=0,AD39=0,AE39=0,J39&lt;&gt;"",K39&lt;&gt;""),1,0),0)</f>
        <v/>
      </c>
      <c r="AH39" s="27">
        <f>IF(E39&lt;&gt;"Yes","Excluded",IF(OR(AA39=1,AC39=1,AD39=1,AE39=1,AF39=1,AJ39=1),"Fail",IF(OR(AND(AB39=1,OR(R39&lt;&gt;"Yes",S39&lt;&gt;"Yes")),AK39=1),"Warning","Pass")))</f>
        <v/>
      </c>
      <c r="AI39" s="27" t="str"/>
      <c r="AJ39" s="73">
        <f>IF(E39="Yes",IF(OR(O39="",Z39&gt;W39),1,0),0)</f>
        <v/>
      </c>
      <c r="AK39" s="73">
        <f>IF(E39="Yes",IF(T39="Yes",0,1),0)</f>
        <v/>
      </c>
    </row>
    <row r="40">
      <c r="A40" s="27" t="str"/>
      <c r="B40" s="27" t="str"/>
      <c r="C40" s="27" t="str"/>
      <c r="D40" s="27" t="str"/>
      <c r="E40" s="27" t="str"/>
      <c r="F40" s="70" t="str"/>
      <c r="G40" s="70" t="str"/>
      <c r="H40" s="70" t="str"/>
      <c r="I40" s="70" t="str"/>
      <c r="J40" s="70" t="str"/>
      <c r="K40" s="70" t="str"/>
      <c r="L40" s="70" t="str"/>
      <c r="M40" s="70" t="str"/>
      <c r="N40" s="70" t="str"/>
      <c r="O40" s="70" t="str"/>
      <c r="P40" s="27" t="str"/>
      <c r="Q40" s="27" t="str"/>
      <c r="R40" s="27" t="str"/>
      <c r="S40" s="27" t="str"/>
      <c r="T40" s="27" t="str"/>
      <c r="U40" s="27" t="str"/>
      <c r="V40" s="27" t="str"/>
      <c r="W40" s="27" t="str"/>
      <c r="X40" s="71">
        <f>IF(OR(F40="",I40=""),"",ROUND((I40-F40)*1440,2))</f>
        <v/>
      </c>
      <c r="Y40" s="71">
        <f>IF(OR(M40&lt;&gt;"Yes",I40="",N40=""),"",ROUND((N40-I40)*1440,2))</f>
        <v/>
      </c>
      <c r="Z40" s="71">
        <f>IF(OR(F40="",O40=""),"",ROUND((O40-F40)*1440,2))</f>
        <v/>
      </c>
      <c r="AA40" s="72">
        <f>IF(E40="Yes",IF(OR(G40="",P40&lt;&gt;1),1,0),0)</f>
        <v/>
      </c>
      <c r="AB40" s="72">
        <f>IF(E40="Yes",IF(Q40="No",1,0),0)</f>
        <v/>
      </c>
      <c r="AC40" s="72">
        <f>IF(E40="Yes",IF(P40&gt;1,1,0),0)</f>
        <v/>
      </c>
      <c r="AD40" s="72">
        <f>IF(AND(E40="Yes",J40&lt;&gt;"",K40&lt;&gt;"",J40&lt;&gt;K40),1,0)</f>
        <v/>
      </c>
      <c r="AE40" s="72">
        <f>IF(E40="Yes",IF(OR(I40="",X40&gt;U40),1,0),0)</f>
        <v/>
      </c>
      <c r="AF40" s="72">
        <f>IF(M40="Yes",IF(OR(N40="",Y40&gt;V40),1,0),0)</f>
        <v/>
      </c>
      <c r="AG40" s="72">
        <f>IF(E40="Yes",IF(AND(AA40=0,AC40=0,AD40=0,AE40=0,J40&lt;&gt;"",K40&lt;&gt;""),1,0),0)</f>
        <v/>
      </c>
      <c r="AH40" s="27">
        <f>IF(E40&lt;&gt;"Yes","Excluded",IF(OR(AA40=1,AC40=1,AD40=1,AE40=1,AF40=1,AJ40=1),"Fail",IF(OR(AND(AB40=1,OR(R40&lt;&gt;"Yes",S40&lt;&gt;"Yes")),AK40=1),"Warning","Pass")))</f>
        <v/>
      </c>
      <c r="AI40" s="27" t="str"/>
      <c r="AJ40" s="73">
        <f>IF(E40="Yes",IF(OR(O40="",Z40&gt;W40),1,0),0)</f>
        <v/>
      </c>
      <c r="AK40" s="73">
        <f>IF(E40="Yes",IF(T40="Yes",0,1),0)</f>
        <v/>
      </c>
    </row>
    <row r="41">
      <c r="A41" s="27" t="str"/>
      <c r="B41" s="27" t="str"/>
      <c r="C41" s="27" t="str"/>
      <c r="D41" s="27" t="str"/>
      <c r="E41" s="27" t="str"/>
      <c r="F41" s="70" t="str"/>
      <c r="G41" s="70" t="str"/>
      <c r="H41" s="70" t="str"/>
      <c r="I41" s="70" t="str"/>
      <c r="J41" s="70" t="str"/>
      <c r="K41" s="70" t="str"/>
      <c r="L41" s="70" t="str"/>
      <c r="M41" s="70" t="str"/>
      <c r="N41" s="70" t="str"/>
      <c r="O41" s="70" t="str"/>
      <c r="P41" s="27" t="str"/>
      <c r="Q41" s="27" t="str"/>
      <c r="R41" s="27" t="str"/>
      <c r="S41" s="27" t="str"/>
      <c r="T41" s="27" t="str"/>
      <c r="U41" s="27" t="str"/>
      <c r="V41" s="27" t="str"/>
      <c r="W41" s="27" t="str"/>
      <c r="X41" s="71">
        <f>IF(OR(F41="",I41=""),"",ROUND((I41-F41)*1440,2))</f>
        <v/>
      </c>
      <c r="Y41" s="71">
        <f>IF(OR(M41&lt;&gt;"Yes",I41="",N41=""),"",ROUND((N41-I41)*1440,2))</f>
        <v/>
      </c>
      <c r="Z41" s="71">
        <f>IF(OR(F41="",O41=""),"",ROUND((O41-F41)*1440,2))</f>
        <v/>
      </c>
      <c r="AA41" s="72">
        <f>IF(E41="Yes",IF(OR(G41="",P41&lt;&gt;1),1,0),0)</f>
        <v/>
      </c>
      <c r="AB41" s="72">
        <f>IF(E41="Yes",IF(Q41="No",1,0),0)</f>
        <v/>
      </c>
      <c r="AC41" s="72">
        <f>IF(E41="Yes",IF(P41&gt;1,1,0),0)</f>
        <v/>
      </c>
      <c r="AD41" s="72">
        <f>IF(AND(E41="Yes",J41&lt;&gt;"",K41&lt;&gt;"",J41&lt;&gt;K41),1,0)</f>
        <v/>
      </c>
      <c r="AE41" s="72">
        <f>IF(E41="Yes",IF(OR(I41="",X41&gt;U41),1,0),0)</f>
        <v/>
      </c>
      <c r="AF41" s="72">
        <f>IF(M41="Yes",IF(OR(N41="",Y41&gt;V41),1,0),0)</f>
        <v/>
      </c>
      <c r="AG41" s="72">
        <f>IF(E41="Yes",IF(AND(AA41=0,AC41=0,AD41=0,AE41=0,J41&lt;&gt;"",K41&lt;&gt;""),1,0),0)</f>
        <v/>
      </c>
      <c r="AH41" s="27">
        <f>IF(E41&lt;&gt;"Yes","Excluded",IF(OR(AA41=1,AC41=1,AD41=1,AE41=1,AF41=1,AJ41=1),"Fail",IF(OR(AND(AB41=1,OR(R41&lt;&gt;"Yes",S41&lt;&gt;"Yes")),AK41=1),"Warning","Pass")))</f>
        <v/>
      </c>
      <c r="AI41" s="27" t="str"/>
      <c r="AJ41" s="73">
        <f>IF(E41="Yes",IF(OR(O41="",Z41&gt;W41),1,0),0)</f>
        <v/>
      </c>
      <c r="AK41" s="73">
        <f>IF(E41="Yes",IF(T41="Yes",0,1),0)</f>
        <v/>
      </c>
    </row>
    <row r="42">
      <c r="A42" s="27" t="str"/>
      <c r="B42" s="27" t="str"/>
      <c r="C42" s="27" t="str"/>
      <c r="D42" s="27" t="str"/>
      <c r="E42" s="27" t="str"/>
      <c r="F42" s="70" t="str"/>
      <c r="G42" s="70" t="str"/>
      <c r="H42" s="70" t="str"/>
      <c r="I42" s="70" t="str"/>
      <c r="J42" s="70" t="str"/>
      <c r="K42" s="70" t="str"/>
      <c r="L42" s="70" t="str"/>
      <c r="M42" s="70" t="str"/>
      <c r="N42" s="70" t="str"/>
      <c r="O42" s="70" t="str"/>
      <c r="P42" s="27" t="str"/>
      <c r="Q42" s="27" t="str"/>
      <c r="R42" s="27" t="str"/>
      <c r="S42" s="27" t="str"/>
      <c r="T42" s="27" t="str"/>
      <c r="U42" s="27" t="str"/>
      <c r="V42" s="27" t="str"/>
      <c r="W42" s="27" t="str"/>
      <c r="X42" s="71">
        <f>IF(OR(F42="",I42=""),"",ROUND((I42-F42)*1440,2))</f>
        <v/>
      </c>
      <c r="Y42" s="71">
        <f>IF(OR(M42&lt;&gt;"Yes",I42="",N42=""),"",ROUND((N42-I42)*1440,2))</f>
        <v/>
      </c>
      <c r="Z42" s="71">
        <f>IF(OR(F42="",O42=""),"",ROUND((O42-F42)*1440,2))</f>
        <v/>
      </c>
      <c r="AA42" s="72">
        <f>IF(E42="Yes",IF(OR(G42="",P42&lt;&gt;1),1,0),0)</f>
        <v/>
      </c>
      <c r="AB42" s="72">
        <f>IF(E42="Yes",IF(Q42="No",1,0),0)</f>
        <v/>
      </c>
      <c r="AC42" s="72">
        <f>IF(E42="Yes",IF(P42&gt;1,1,0),0)</f>
        <v/>
      </c>
      <c r="AD42" s="72">
        <f>IF(AND(E42="Yes",J42&lt;&gt;"",K42&lt;&gt;"",J42&lt;&gt;K42),1,0)</f>
        <v/>
      </c>
      <c r="AE42" s="72">
        <f>IF(E42="Yes",IF(OR(I42="",X42&gt;U42),1,0),0)</f>
        <v/>
      </c>
      <c r="AF42" s="72">
        <f>IF(M42="Yes",IF(OR(N42="",Y42&gt;V42),1,0),0)</f>
        <v/>
      </c>
      <c r="AG42" s="72">
        <f>IF(E42="Yes",IF(AND(AA42=0,AC42=0,AD42=0,AE42=0,J42&lt;&gt;"",K42&lt;&gt;""),1,0),0)</f>
        <v/>
      </c>
      <c r="AH42" s="27">
        <f>IF(E42&lt;&gt;"Yes","Excluded",IF(OR(AA42=1,AC42=1,AD42=1,AE42=1,AF42=1,AJ42=1),"Fail",IF(OR(AND(AB42=1,OR(R42&lt;&gt;"Yes",S42&lt;&gt;"Yes")),AK42=1),"Warning","Pass")))</f>
        <v/>
      </c>
      <c r="AI42" s="27" t="str"/>
      <c r="AJ42" s="73">
        <f>IF(E42="Yes",IF(OR(O42="",Z42&gt;W42),1,0),0)</f>
        <v/>
      </c>
      <c r="AK42" s="73">
        <f>IF(E42="Yes",IF(T42="Yes",0,1),0)</f>
        <v/>
      </c>
    </row>
    <row r="43">
      <c r="A43" s="27" t="str"/>
      <c r="B43" s="27" t="str"/>
      <c r="C43" s="27" t="str"/>
      <c r="D43" s="27" t="str"/>
      <c r="E43" s="27" t="str"/>
      <c r="F43" s="70" t="str"/>
      <c r="G43" s="70" t="str"/>
      <c r="H43" s="70" t="str"/>
      <c r="I43" s="70" t="str"/>
      <c r="J43" s="70" t="str"/>
      <c r="K43" s="70" t="str"/>
      <c r="L43" s="70" t="str"/>
      <c r="M43" s="70" t="str"/>
      <c r="N43" s="70" t="str"/>
      <c r="O43" s="70" t="str"/>
      <c r="P43" s="27" t="str"/>
      <c r="Q43" s="27" t="str"/>
      <c r="R43" s="27" t="str"/>
      <c r="S43" s="27" t="str"/>
      <c r="T43" s="27" t="str"/>
      <c r="U43" s="27" t="str"/>
      <c r="V43" s="27" t="str"/>
      <c r="W43" s="27" t="str"/>
      <c r="X43" s="71">
        <f>IF(OR(F43="",I43=""),"",ROUND((I43-F43)*1440,2))</f>
        <v/>
      </c>
      <c r="Y43" s="71">
        <f>IF(OR(M43&lt;&gt;"Yes",I43="",N43=""),"",ROUND((N43-I43)*1440,2))</f>
        <v/>
      </c>
      <c r="Z43" s="71">
        <f>IF(OR(F43="",O43=""),"",ROUND((O43-F43)*1440,2))</f>
        <v/>
      </c>
      <c r="AA43" s="72">
        <f>IF(E43="Yes",IF(OR(G43="",P43&lt;&gt;1),1,0),0)</f>
        <v/>
      </c>
      <c r="AB43" s="72">
        <f>IF(E43="Yes",IF(Q43="No",1,0),0)</f>
        <v/>
      </c>
      <c r="AC43" s="72">
        <f>IF(E43="Yes",IF(P43&gt;1,1,0),0)</f>
        <v/>
      </c>
      <c r="AD43" s="72">
        <f>IF(AND(E43="Yes",J43&lt;&gt;"",K43&lt;&gt;"",J43&lt;&gt;K43),1,0)</f>
        <v/>
      </c>
      <c r="AE43" s="72">
        <f>IF(E43="Yes",IF(OR(I43="",X43&gt;U43),1,0),0)</f>
        <v/>
      </c>
      <c r="AF43" s="72">
        <f>IF(M43="Yes",IF(OR(N43="",Y43&gt;V43),1,0),0)</f>
        <v/>
      </c>
      <c r="AG43" s="72">
        <f>IF(E43="Yes",IF(AND(AA43=0,AC43=0,AD43=0,AE43=0,J43&lt;&gt;"",K43&lt;&gt;""),1,0),0)</f>
        <v/>
      </c>
      <c r="AH43" s="27">
        <f>IF(E43&lt;&gt;"Yes","Excluded",IF(OR(AA43=1,AC43=1,AD43=1,AE43=1,AF43=1,AJ43=1),"Fail",IF(OR(AND(AB43=1,OR(R43&lt;&gt;"Yes",S43&lt;&gt;"Yes")),AK43=1),"Warning","Pass")))</f>
        <v/>
      </c>
      <c r="AI43" s="27" t="str"/>
      <c r="AJ43" s="73">
        <f>IF(E43="Yes",IF(OR(O43="",Z43&gt;W43),1,0),0)</f>
        <v/>
      </c>
      <c r="AK43" s="73">
        <f>IF(E43="Yes",IF(T43="Yes",0,1),0)</f>
        <v/>
      </c>
    </row>
    <row r="44">
      <c r="A44" s="27" t="str"/>
      <c r="B44" s="27" t="str"/>
      <c r="C44" s="27" t="str"/>
      <c r="D44" s="27" t="str"/>
      <c r="E44" s="27" t="str"/>
      <c r="F44" s="70" t="str"/>
      <c r="G44" s="70" t="str"/>
      <c r="H44" s="70" t="str"/>
      <c r="I44" s="70" t="str"/>
      <c r="J44" s="70" t="str"/>
      <c r="K44" s="70" t="str"/>
      <c r="L44" s="70" t="str"/>
      <c r="M44" s="70" t="str"/>
      <c r="N44" s="70" t="str"/>
      <c r="O44" s="70" t="str"/>
      <c r="P44" s="27" t="str"/>
      <c r="Q44" s="27" t="str"/>
      <c r="R44" s="27" t="str"/>
      <c r="S44" s="27" t="str"/>
      <c r="T44" s="27" t="str"/>
      <c r="U44" s="27" t="str"/>
      <c r="V44" s="27" t="str"/>
      <c r="W44" s="27" t="str"/>
      <c r="X44" s="71">
        <f>IF(OR(F44="",I44=""),"",ROUND((I44-F44)*1440,2))</f>
        <v/>
      </c>
      <c r="Y44" s="71">
        <f>IF(OR(M44&lt;&gt;"Yes",I44="",N44=""),"",ROUND((N44-I44)*1440,2))</f>
        <v/>
      </c>
      <c r="Z44" s="71">
        <f>IF(OR(F44="",O44=""),"",ROUND((O44-F44)*1440,2))</f>
        <v/>
      </c>
      <c r="AA44" s="72">
        <f>IF(E44="Yes",IF(OR(G44="",P44&lt;&gt;1),1,0),0)</f>
        <v/>
      </c>
      <c r="AB44" s="72">
        <f>IF(E44="Yes",IF(Q44="No",1,0),0)</f>
        <v/>
      </c>
      <c r="AC44" s="72">
        <f>IF(E44="Yes",IF(P44&gt;1,1,0),0)</f>
        <v/>
      </c>
      <c r="AD44" s="72">
        <f>IF(AND(E44="Yes",J44&lt;&gt;"",K44&lt;&gt;"",J44&lt;&gt;K44),1,0)</f>
        <v/>
      </c>
      <c r="AE44" s="72">
        <f>IF(E44="Yes",IF(OR(I44="",X44&gt;U44),1,0),0)</f>
        <v/>
      </c>
      <c r="AF44" s="72">
        <f>IF(M44="Yes",IF(OR(N44="",Y44&gt;V44),1,0),0)</f>
        <v/>
      </c>
      <c r="AG44" s="72">
        <f>IF(E44="Yes",IF(AND(AA44=0,AC44=0,AD44=0,AE44=0,J44&lt;&gt;"",K44&lt;&gt;""),1,0),0)</f>
        <v/>
      </c>
      <c r="AH44" s="27">
        <f>IF(E44&lt;&gt;"Yes","Excluded",IF(OR(AA44=1,AC44=1,AD44=1,AE44=1,AF44=1,AJ44=1),"Fail",IF(OR(AND(AB44=1,OR(R44&lt;&gt;"Yes",S44&lt;&gt;"Yes")),AK44=1),"Warning","Pass")))</f>
        <v/>
      </c>
      <c r="AI44" s="27" t="str"/>
      <c r="AJ44" s="73">
        <f>IF(E44="Yes",IF(OR(O44="",Z44&gt;W44),1,0),0)</f>
        <v/>
      </c>
      <c r="AK44" s="73">
        <f>IF(E44="Yes",IF(T44="Yes",0,1),0)</f>
        <v/>
      </c>
    </row>
    <row r="45">
      <c r="A45" s="27" t="str"/>
      <c r="B45" s="27" t="str"/>
      <c r="C45" s="27" t="str"/>
      <c r="D45" s="27" t="str"/>
      <c r="E45" s="27" t="str"/>
      <c r="F45" s="70" t="str"/>
      <c r="G45" s="70" t="str"/>
      <c r="H45" s="70" t="str"/>
      <c r="I45" s="70" t="str"/>
      <c r="J45" s="70" t="str"/>
      <c r="K45" s="70" t="str"/>
      <c r="L45" s="70" t="str"/>
      <c r="M45" s="70" t="str"/>
      <c r="N45" s="70" t="str"/>
      <c r="O45" s="70" t="str"/>
      <c r="P45" s="27" t="str"/>
      <c r="Q45" s="27" t="str"/>
      <c r="R45" s="27" t="str"/>
      <c r="S45" s="27" t="str"/>
      <c r="T45" s="27" t="str"/>
      <c r="U45" s="27" t="str"/>
      <c r="V45" s="27" t="str"/>
      <c r="W45" s="27" t="str"/>
      <c r="X45" s="71">
        <f>IF(OR(F45="",I45=""),"",ROUND((I45-F45)*1440,2))</f>
        <v/>
      </c>
      <c r="Y45" s="71">
        <f>IF(OR(M45&lt;&gt;"Yes",I45="",N45=""),"",ROUND((N45-I45)*1440,2))</f>
        <v/>
      </c>
      <c r="Z45" s="71">
        <f>IF(OR(F45="",O45=""),"",ROUND((O45-F45)*1440,2))</f>
        <v/>
      </c>
      <c r="AA45" s="72">
        <f>IF(E45="Yes",IF(OR(G45="",P45&lt;&gt;1),1,0),0)</f>
        <v/>
      </c>
      <c r="AB45" s="72">
        <f>IF(E45="Yes",IF(Q45="No",1,0),0)</f>
        <v/>
      </c>
      <c r="AC45" s="72">
        <f>IF(E45="Yes",IF(P45&gt;1,1,0),0)</f>
        <v/>
      </c>
      <c r="AD45" s="72">
        <f>IF(AND(E45="Yes",J45&lt;&gt;"",K45&lt;&gt;"",J45&lt;&gt;K45),1,0)</f>
        <v/>
      </c>
      <c r="AE45" s="72">
        <f>IF(E45="Yes",IF(OR(I45="",X45&gt;U45),1,0),0)</f>
        <v/>
      </c>
      <c r="AF45" s="72">
        <f>IF(M45="Yes",IF(OR(N45="",Y45&gt;V45),1,0),0)</f>
        <v/>
      </c>
      <c r="AG45" s="72">
        <f>IF(E45="Yes",IF(AND(AA45=0,AC45=0,AD45=0,AE45=0,J45&lt;&gt;"",K45&lt;&gt;""),1,0),0)</f>
        <v/>
      </c>
      <c r="AH45" s="27">
        <f>IF(E45&lt;&gt;"Yes","Excluded",IF(OR(AA45=1,AC45=1,AD45=1,AE45=1,AF45=1,AJ45=1),"Fail",IF(OR(AND(AB45=1,OR(R45&lt;&gt;"Yes",S45&lt;&gt;"Yes")),AK45=1),"Warning","Pass")))</f>
        <v/>
      </c>
      <c r="AI45" s="27" t="str"/>
      <c r="AJ45" s="73">
        <f>IF(E45="Yes",IF(OR(O45="",Z45&gt;W45),1,0),0)</f>
        <v/>
      </c>
      <c r="AK45" s="73">
        <f>IF(E45="Yes",IF(T45="Yes",0,1),0)</f>
        <v/>
      </c>
    </row>
    <row r="46">
      <c r="A46" s="27" t="str"/>
      <c r="B46" s="27" t="str"/>
      <c r="C46" s="27" t="str"/>
      <c r="D46" s="27" t="str"/>
      <c r="E46" s="27" t="str"/>
      <c r="F46" s="70" t="str"/>
      <c r="G46" s="70" t="str"/>
      <c r="H46" s="70" t="str"/>
      <c r="I46" s="70" t="str"/>
      <c r="J46" s="70" t="str"/>
      <c r="K46" s="70" t="str"/>
      <c r="L46" s="70" t="str"/>
      <c r="M46" s="70" t="str"/>
      <c r="N46" s="70" t="str"/>
      <c r="O46" s="70" t="str"/>
      <c r="P46" s="27" t="str"/>
      <c r="Q46" s="27" t="str"/>
      <c r="R46" s="27" t="str"/>
      <c r="S46" s="27" t="str"/>
      <c r="T46" s="27" t="str"/>
      <c r="U46" s="27" t="str"/>
      <c r="V46" s="27" t="str"/>
      <c r="W46" s="27" t="str"/>
      <c r="X46" s="71">
        <f>IF(OR(F46="",I46=""),"",ROUND((I46-F46)*1440,2))</f>
        <v/>
      </c>
      <c r="Y46" s="71">
        <f>IF(OR(M46&lt;&gt;"Yes",I46="",N46=""),"",ROUND((N46-I46)*1440,2))</f>
        <v/>
      </c>
      <c r="Z46" s="71">
        <f>IF(OR(F46="",O46=""),"",ROUND((O46-F46)*1440,2))</f>
        <v/>
      </c>
      <c r="AA46" s="72">
        <f>IF(E46="Yes",IF(OR(G46="",P46&lt;&gt;1),1,0),0)</f>
        <v/>
      </c>
      <c r="AB46" s="72">
        <f>IF(E46="Yes",IF(Q46="No",1,0),0)</f>
        <v/>
      </c>
      <c r="AC46" s="72">
        <f>IF(E46="Yes",IF(P46&gt;1,1,0),0)</f>
        <v/>
      </c>
      <c r="AD46" s="72">
        <f>IF(AND(E46="Yes",J46&lt;&gt;"",K46&lt;&gt;"",J46&lt;&gt;K46),1,0)</f>
        <v/>
      </c>
      <c r="AE46" s="72">
        <f>IF(E46="Yes",IF(OR(I46="",X46&gt;U46),1,0),0)</f>
        <v/>
      </c>
      <c r="AF46" s="72">
        <f>IF(M46="Yes",IF(OR(N46="",Y46&gt;V46),1,0),0)</f>
        <v/>
      </c>
      <c r="AG46" s="72">
        <f>IF(E46="Yes",IF(AND(AA46=0,AC46=0,AD46=0,AE46=0,J46&lt;&gt;"",K46&lt;&gt;""),1,0),0)</f>
        <v/>
      </c>
      <c r="AH46" s="27">
        <f>IF(E46&lt;&gt;"Yes","Excluded",IF(OR(AA46=1,AC46=1,AD46=1,AE46=1,AF46=1,AJ46=1),"Fail",IF(OR(AND(AB46=1,OR(R46&lt;&gt;"Yes",S46&lt;&gt;"Yes")),AK46=1),"Warning","Pass")))</f>
        <v/>
      </c>
      <c r="AI46" s="27" t="str"/>
      <c r="AJ46" s="73">
        <f>IF(E46="Yes",IF(OR(O46="",Z46&gt;W46),1,0),0)</f>
        <v/>
      </c>
      <c r="AK46" s="73">
        <f>IF(E46="Yes",IF(T46="Yes",0,1),0)</f>
        <v/>
      </c>
    </row>
    <row r="47">
      <c r="A47" s="27" t="str"/>
      <c r="B47" s="27" t="str"/>
      <c r="C47" s="27" t="str"/>
      <c r="D47" s="27" t="str"/>
      <c r="E47" s="27" t="str"/>
      <c r="F47" s="70" t="str"/>
      <c r="G47" s="70" t="str"/>
      <c r="H47" s="70" t="str"/>
      <c r="I47" s="70" t="str"/>
      <c r="J47" s="70" t="str"/>
      <c r="K47" s="70" t="str"/>
      <c r="L47" s="70" t="str"/>
      <c r="M47" s="70" t="str"/>
      <c r="N47" s="70" t="str"/>
      <c r="O47" s="70" t="str"/>
      <c r="P47" s="27" t="str"/>
      <c r="Q47" s="27" t="str"/>
      <c r="R47" s="27" t="str"/>
      <c r="S47" s="27" t="str"/>
      <c r="T47" s="27" t="str"/>
      <c r="U47" s="27" t="str"/>
      <c r="V47" s="27" t="str"/>
      <c r="W47" s="27" t="str"/>
      <c r="X47" s="71">
        <f>IF(OR(F47="",I47=""),"",ROUND((I47-F47)*1440,2))</f>
        <v/>
      </c>
      <c r="Y47" s="71">
        <f>IF(OR(M47&lt;&gt;"Yes",I47="",N47=""),"",ROUND((N47-I47)*1440,2))</f>
        <v/>
      </c>
      <c r="Z47" s="71">
        <f>IF(OR(F47="",O47=""),"",ROUND((O47-F47)*1440,2))</f>
        <v/>
      </c>
      <c r="AA47" s="72">
        <f>IF(E47="Yes",IF(OR(G47="",P47&lt;&gt;1),1,0),0)</f>
        <v/>
      </c>
      <c r="AB47" s="72">
        <f>IF(E47="Yes",IF(Q47="No",1,0),0)</f>
        <v/>
      </c>
      <c r="AC47" s="72">
        <f>IF(E47="Yes",IF(P47&gt;1,1,0),0)</f>
        <v/>
      </c>
      <c r="AD47" s="72">
        <f>IF(AND(E47="Yes",J47&lt;&gt;"",K47&lt;&gt;"",J47&lt;&gt;K47),1,0)</f>
        <v/>
      </c>
      <c r="AE47" s="72">
        <f>IF(E47="Yes",IF(OR(I47="",X47&gt;U47),1,0),0)</f>
        <v/>
      </c>
      <c r="AF47" s="72">
        <f>IF(M47="Yes",IF(OR(N47="",Y47&gt;V47),1,0),0)</f>
        <v/>
      </c>
      <c r="AG47" s="72">
        <f>IF(E47="Yes",IF(AND(AA47=0,AC47=0,AD47=0,AE47=0,J47&lt;&gt;"",K47&lt;&gt;""),1,0),0)</f>
        <v/>
      </c>
      <c r="AH47" s="27">
        <f>IF(E47&lt;&gt;"Yes","Excluded",IF(OR(AA47=1,AC47=1,AD47=1,AE47=1,AF47=1,AJ47=1),"Fail",IF(OR(AND(AB47=1,OR(R47&lt;&gt;"Yes",S47&lt;&gt;"Yes")),AK47=1),"Warning","Pass")))</f>
        <v/>
      </c>
      <c r="AI47" s="27" t="str"/>
      <c r="AJ47" s="73">
        <f>IF(E47="Yes",IF(OR(O47="",Z47&gt;W47),1,0),0)</f>
        <v/>
      </c>
      <c r="AK47" s="73">
        <f>IF(E47="Yes",IF(T47="Yes",0,1),0)</f>
        <v/>
      </c>
    </row>
    <row r="48">
      <c r="A48" s="27" t="str"/>
      <c r="B48" s="27" t="str"/>
      <c r="C48" s="27" t="str"/>
      <c r="D48" s="27" t="str"/>
      <c r="E48" s="27" t="str"/>
      <c r="F48" s="70" t="str"/>
      <c r="G48" s="70" t="str"/>
      <c r="H48" s="70" t="str"/>
      <c r="I48" s="70" t="str"/>
      <c r="J48" s="70" t="str"/>
      <c r="K48" s="70" t="str"/>
      <c r="L48" s="70" t="str"/>
      <c r="M48" s="70" t="str"/>
      <c r="N48" s="70" t="str"/>
      <c r="O48" s="70" t="str"/>
      <c r="P48" s="27" t="str"/>
      <c r="Q48" s="27" t="str"/>
      <c r="R48" s="27" t="str"/>
      <c r="S48" s="27" t="str"/>
      <c r="T48" s="27" t="str"/>
      <c r="U48" s="27" t="str"/>
      <c r="V48" s="27" t="str"/>
      <c r="W48" s="27" t="str"/>
      <c r="X48" s="71">
        <f>IF(OR(F48="",I48=""),"",ROUND((I48-F48)*1440,2))</f>
        <v/>
      </c>
      <c r="Y48" s="71">
        <f>IF(OR(M48&lt;&gt;"Yes",I48="",N48=""),"",ROUND((N48-I48)*1440,2))</f>
        <v/>
      </c>
      <c r="Z48" s="71">
        <f>IF(OR(F48="",O48=""),"",ROUND((O48-F48)*1440,2))</f>
        <v/>
      </c>
      <c r="AA48" s="72">
        <f>IF(E48="Yes",IF(OR(G48="",P48&lt;&gt;1),1,0),0)</f>
        <v/>
      </c>
      <c r="AB48" s="72">
        <f>IF(E48="Yes",IF(Q48="No",1,0),0)</f>
        <v/>
      </c>
      <c r="AC48" s="72">
        <f>IF(E48="Yes",IF(P48&gt;1,1,0),0)</f>
        <v/>
      </c>
      <c r="AD48" s="72">
        <f>IF(AND(E48="Yes",J48&lt;&gt;"",K48&lt;&gt;"",J48&lt;&gt;K48),1,0)</f>
        <v/>
      </c>
      <c r="AE48" s="72">
        <f>IF(E48="Yes",IF(OR(I48="",X48&gt;U48),1,0),0)</f>
        <v/>
      </c>
      <c r="AF48" s="72">
        <f>IF(M48="Yes",IF(OR(N48="",Y48&gt;V48),1,0),0)</f>
        <v/>
      </c>
      <c r="AG48" s="72">
        <f>IF(E48="Yes",IF(AND(AA48=0,AC48=0,AD48=0,AE48=0,J48&lt;&gt;"",K48&lt;&gt;""),1,0),0)</f>
        <v/>
      </c>
      <c r="AH48" s="27">
        <f>IF(E48&lt;&gt;"Yes","Excluded",IF(OR(AA48=1,AC48=1,AD48=1,AE48=1,AF48=1,AJ48=1),"Fail",IF(OR(AND(AB48=1,OR(R48&lt;&gt;"Yes",S48&lt;&gt;"Yes")),AK48=1),"Warning","Pass")))</f>
        <v/>
      </c>
      <c r="AI48" s="27" t="str"/>
      <c r="AJ48" s="73">
        <f>IF(E48="Yes",IF(OR(O48="",Z48&gt;W48),1,0),0)</f>
        <v/>
      </c>
      <c r="AK48" s="73">
        <f>IF(E48="Yes",IF(T48="Yes",0,1),0)</f>
        <v/>
      </c>
    </row>
    <row r="49">
      <c r="A49" s="27" t="str"/>
      <c r="B49" s="27" t="str"/>
      <c r="C49" s="27" t="str"/>
      <c r="D49" s="27" t="str"/>
      <c r="E49" s="27" t="str"/>
      <c r="F49" s="70" t="str"/>
      <c r="G49" s="70" t="str"/>
      <c r="H49" s="70" t="str"/>
      <c r="I49" s="70" t="str"/>
      <c r="J49" s="70" t="str"/>
      <c r="K49" s="70" t="str"/>
      <c r="L49" s="70" t="str"/>
      <c r="M49" s="70" t="str"/>
      <c r="N49" s="70" t="str"/>
      <c r="O49" s="70" t="str"/>
      <c r="P49" s="27" t="str"/>
      <c r="Q49" s="27" t="str"/>
      <c r="R49" s="27" t="str"/>
      <c r="S49" s="27" t="str"/>
      <c r="T49" s="27" t="str"/>
      <c r="U49" s="27" t="str"/>
      <c r="V49" s="27" t="str"/>
      <c r="W49" s="27" t="str"/>
      <c r="X49" s="71">
        <f>IF(OR(F49="",I49=""),"",ROUND((I49-F49)*1440,2))</f>
        <v/>
      </c>
      <c r="Y49" s="71">
        <f>IF(OR(M49&lt;&gt;"Yes",I49="",N49=""),"",ROUND((N49-I49)*1440,2))</f>
        <v/>
      </c>
      <c r="Z49" s="71">
        <f>IF(OR(F49="",O49=""),"",ROUND((O49-F49)*1440,2))</f>
        <v/>
      </c>
      <c r="AA49" s="72">
        <f>IF(E49="Yes",IF(OR(G49="",P49&lt;&gt;1),1,0),0)</f>
        <v/>
      </c>
      <c r="AB49" s="72">
        <f>IF(E49="Yes",IF(Q49="No",1,0),0)</f>
        <v/>
      </c>
      <c r="AC49" s="72">
        <f>IF(E49="Yes",IF(P49&gt;1,1,0),0)</f>
        <v/>
      </c>
      <c r="AD49" s="72">
        <f>IF(AND(E49="Yes",J49&lt;&gt;"",K49&lt;&gt;"",J49&lt;&gt;K49),1,0)</f>
        <v/>
      </c>
      <c r="AE49" s="72">
        <f>IF(E49="Yes",IF(OR(I49="",X49&gt;U49),1,0),0)</f>
        <v/>
      </c>
      <c r="AF49" s="72">
        <f>IF(M49="Yes",IF(OR(N49="",Y49&gt;V49),1,0),0)</f>
        <v/>
      </c>
      <c r="AG49" s="72">
        <f>IF(E49="Yes",IF(AND(AA49=0,AC49=0,AD49=0,AE49=0,J49&lt;&gt;"",K49&lt;&gt;""),1,0),0)</f>
        <v/>
      </c>
      <c r="AH49" s="27">
        <f>IF(E49&lt;&gt;"Yes","Excluded",IF(OR(AA49=1,AC49=1,AD49=1,AE49=1,AF49=1,AJ49=1),"Fail",IF(OR(AND(AB49=1,OR(R49&lt;&gt;"Yes",S49&lt;&gt;"Yes")),AK49=1),"Warning","Pass")))</f>
        <v/>
      </c>
      <c r="AI49" s="27" t="str"/>
      <c r="AJ49" s="73">
        <f>IF(E49="Yes",IF(OR(O49="",Z49&gt;W49),1,0),0)</f>
        <v/>
      </c>
      <c r="AK49" s="73">
        <f>IF(E49="Yes",IF(T49="Yes",0,1),0)</f>
        <v/>
      </c>
    </row>
    <row r="50">
      <c r="A50" s="27" t="str"/>
      <c r="B50" s="27" t="str"/>
      <c r="C50" s="27" t="str"/>
      <c r="D50" s="27" t="str"/>
      <c r="E50" s="27" t="str"/>
      <c r="F50" s="70" t="str"/>
      <c r="G50" s="70" t="str"/>
      <c r="H50" s="70" t="str"/>
      <c r="I50" s="70" t="str"/>
      <c r="J50" s="70" t="str"/>
      <c r="K50" s="70" t="str"/>
      <c r="L50" s="70" t="str"/>
      <c r="M50" s="70" t="str"/>
      <c r="N50" s="70" t="str"/>
      <c r="O50" s="70" t="str"/>
      <c r="P50" s="27" t="str"/>
      <c r="Q50" s="27" t="str"/>
      <c r="R50" s="27" t="str"/>
      <c r="S50" s="27" t="str"/>
      <c r="T50" s="27" t="str"/>
      <c r="U50" s="27" t="str"/>
      <c r="V50" s="27" t="str"/>
      <c r="W50" s="27" t="str"/>
      <c r="X50" s="71">
        <f>IF(OR(F50="",I50=""),"",ROUND((I50-F50)*1440,2))</f>
        <v/>
      </c>
      <c r="Y50" s="71">
        <f>IF(OR(M50&lt;&gt;"Yes",I50="",N50=""),"",ROUND((N50-I50)*1440,2))</f>
        <v/>
      </c>
      <c r="Z50" s="71">
        <f>IF(OR(F50="",O50=""),"",ROUND((O50-F50)*1440,2))</f>
        <v/>
      </c>
      <c r="AA50" s="72">
        <f>IF(E50="Yes",IF(OR(G50="",P50&lt;&gt;1),1,0),0)</f>
        <v/>
      </c>
      <c r="AB50" s="72">
        <f>IF(E50="Yes",IF(Q50="No",1,0),0)</f>
        <v/>
      </c>
      <c r="AC50" s="72">
        <f>IF(E50="Yes",IF(P50&gt;1,1,0),0)</f>
        <v/>
      </c>
      <c r="AD50" s="72">
        <f>IF(AND(E50="Yes",J50&lt;&gt;"",K50&lt;&gt;"",J50&lt;&gt;K50),1,0)</f>
        <v/>
      </c>
      <c r="AE50" s="72">
        <f>IF(E50="Yes",IF(OR(I50="",X50&gt;U50),1,0),0)</f>
        <v/>
      </c>
      <c r="AF50" s="72">
        <f>IF(M50="Yes",IF(OR(N50="",Y50&gt;V50),1,0),0)</f>
        <v/>
      </c>
      <c r="AG50" s="72">
        <f>IF(E50="Yes",IF(AND(AA50=0,AC50=0,AD50=0,AE50=0,J50&lt;&gt;"",K50&lt;&gt;""),1,0),0)</f>
        <v/>
      </c>
      <c r="AH50" s="27">
        <f>IF(E50&lt;&gt;"Yes","Excluded",IF(OR(AA50=1,AC50=1,AD50=1,AE50=1,AF50=1,AJ50=1),"Fail",IF(OR(AND(AB50=1,OR(R50&lt;&gt;"Yes",S50&lt;&gt;"Yes")),AK50=1),"Warning","Pass")))</f>
        <v/>
      </c>
      <c r="AI50" s="27" t="str"/>
      <c r="AJ50" s="73">
        <f>IF(E50="Yes",IF(OR(O50="",Z50&gt;W50),1,0),0)</f>
        <v/>
      </c>
      <c r="AK50" s="73">
        <f>IF(E50="Yes",IF(T50="Yes",0,1),0)</f>
        <v/>
      </c>
    </row>
    <row r="51">
      <c r="A51" s="27" t="str"/>
      <c r="B51" s="27" t="str"/>
      <c r="C51" s="27" t="str"/>
      <c r="D51" s="27" t="str"/>
      <c r="E51" s="27" t="str"/>
      <c r="F51" s="70" t="str"/>
      <c r="G51" s="70" t="str"/>
      <c r="H51" s="70" t="str"/>
      <c r="I51" s="70" t="str"/>
      <c r="J51" s="70" t="str"/>
      <c r="K51" s="70" t="str"/>
      <c r="L51" s="70" t="str"/>
      <c r="M51" s="70" t="str"/>
      <c r="N51" s="70" t="str"/>
      <c r="O51" s="70" t="str"/>
      <c r="P51" s="27" t="str"/>
      <c r="Q51" s="27" t="str"/>
      <c r="R51" s="27" t="str"/>
      <c r="S51" s="27" t="str"/>
      <c r="T51" s="27" t="str"/>
      <c r="U51" s="27" t="str"/>
      <c r="V51" s="27" t="str"/>
      <c r="W51" s="27" t="str"/>
      <c r="X51" s="71">
        <f>IF(OR(F51="",I51=""),"",ROUND((I51-F51)*1440,2))</f>
        <v/>
      </c>
      <c r="Y51" s="71">
        <f>IF(OR(M51&lt;&gt;"Yes",I51="",N51=""),"",ROUND((N51-I51)*1440,2))</f>
        <v/>
      </c>
      <c r="Z51" s="71">
        <f>IF(OR(F51="",O51=""),"",ROUND((O51-F51)*1440,2))</f>
        <v/>
      </c>
      <c r="AA51" s="72">
        <f>IF(E51="Yes",IF(OR(G51="",P51&lt;&gt;1),1,0),0)</f>
        <v/>
      </c>
      <c r="AB51" s="72">
        <f>IF(E51="Yes",IF(Q51="No",1,0),0)</f>
        <v/>
      </c>
      <c r="AC51" s="72">
        <f>IF(E51="Yes",IF(P51&gt;1,1,0),0)</f>
        <v/>
      </c>
      <c r="AD51" s="72">
        <f>IF(AND(E51="Yes",J51&lt;&gt;"",K51&lt;&gt;"",J51&lt;&gt;K51),1,0)</f>
        <v/>
      </c>
      <c r="AE51" s="72">
        <f>IF(E51="Yes",IF(OR(I51="",X51&gt;U51),1,0),0)</f>
        <v/>
      </c>
      <c r="AF51" s="72">
        <f>IF(M51="Yes",IF(OR(N51="",Y51&gt;V51),1,0),0)</f>
        <v/>
      </c>
      <c r="AG51" s="72">
        <f>IF(E51="Yes",IF(AND(AA51=0,AC51=0,AD51=0,AE51=0,J51&lt;&gt;"",K51&lt;&gt;""),1,0),0)</f>
        <v/>
      </c>
      <c r="AH51" s="27">
        <f>IF(E51&lt;&gt;"Yes","Excluded",IF(OR(AA51=1,AC51=1,AD51=1,AE51=1,AF51=1,AJ51=1),"Fail",IF(OR(AND(AB51=1,OR(R51&lt;&gt;"Yes",S51&lt;&gt;"Yes")),AK51=1),"Warning","Pass")))</f>
        <v/>
      </c>
      <c r="AI51" s="27" t="str"/>
      <c r="AJ51" s="73">
        <f>IF(E51="Yes",IF(OR(O51="",Z51&gt;W51),1,0),0)</f>
        <v/>
      </c>
      <c r="AK51" s="73">
        <f>IF(E51="Yes",IF(T51="Yes",0,1),0)</f>
        <v/>
      </c>
    </row>
    <row r="52">
      <c r="A52" s="27" t="str"/>
      <c r="B52" s="27" t="str"/>
      <c r="C52" s="27" t="str"/>
      <c r="D52" s="27" t="str"/>
      <c r="E52" s="27" t="str"/>
      <c r="F52" s="70" t="str"/>
      <c r="G52" s="70" t="str"/>
      <c r="H52" s="70" t="str"/>
      <c r="I52" s="70" t="str"/>
      <c r="J52" s="70" t="str"/>
      <c r="K52" s="70" t="str"/>
      <c r="L52" s="70" t="str"/>
      <c r="M52" s="70" t="str"/>
      <c r="N52" s="70" t="str"/>
      <c r="O52" s="70" t="str"/>
      <c r="P52" s="27" t="str"/>
      <c r="Q52" s="27" t="str"/>
      <c r="R52" s="27" t="str"/>
      <c r="S52" s="27" t="str"/>
      <c r="T52" s="27" t="str"/>
      <c r="U52" s="27" t="str"/>
      <c r="V52" s="27" t="str"/>
      <c r="W52" s="27" t="str"/>
      <c r="X52" s="71">
        <f>IF(OR(F52="",I52=""),"",ROUND((I52-F52)*1440,2))</f>
        <v/>
      </c>
      <c r="Y52" s="71">
        <f>IF(OR(M52&lt;&gt;"Yes",I52="",N52=""),"",ROUND((N52-I52)*1440,2))</f>
        <v/>
      </c>
      <c r="Z52" s="71">
        <f>IF(OR(F52="",O52=""),"",ROUND((O52-F52)*1440,2))</f>
        <v/>
      </c>
      <c r="AA52" s="72">
        <f>IF(E52="Yes",IF(OR(G52="",P52&lt;&gt;1),1,0),0)</f>
        <v/>
      </c>
      <c r="AB52" s="72">
        <f>IF(E52="Yes",IF(Q52="No",1,0),0)</f>
        <v/>
      </c>
      <c r="AC52" s="72">
        <f>IF(E52="Yes",IF(P52&gt;1,1,0),0)</f>
        <v/>
      </c>
      <c r="AD52" s="72">
        <f>IF(AND(E52="Yes",J52&lt;&gt;"",K52&lt;&gt;"",J52&lt;&gt;K52),1,0)</f>
        <v/>
      </c>
      <c r="AE52" s="72">
        <f>IF(E52="Yes",IF(OR(I52="",X52&gt;U52),1,0),0)</f>
        <v/>
      </c>
      <c r="AF52" s="72">
        <f>IF(M52="Yes",IF(OR(N52="",Y52&gt;V52),1,0),0)</f>
        <v/>
      </c>
      <c r="AG52" s="72">
        <f>IF(E52="Yes",IF(AND(AA52=0,AC52=0,AD52=0,AE52=0,J52&lt;&gt;"",K52&lt;&gt;""),1,0),0)</f>
        <v/>
      </c>
      <c r="AH52" s="27">
        <f>IF(E52&lt;&gt;"Yes","Excluded",IF(OR(AA52=1,AC52=1,AD52=1,AE52=1,AF52=1,AJ52=1),"Fail",IF(OR(AND(AB52=1,OR(R52&lt;&gt;"Yes",S52&lt;&gt;"Yes")),AK52=1),"Warning","Pass")))</f>
        <v/>
      </c>
      <c r="AI52" s="27" t="str"/>
      <c r="AJ52" s="73">
        <f>IF(E52="Yes",IF(OR(O52="",Z52&gt;W52),1,0),0)</f>
        <v/>
      </c>
      <c r="AK52" s="73">
        <f>IF(E52="Yes",IF(T52="Yes",0,1),0)</f>
        <v/>
      </c>
    </row>
    <row r="53">
      <c r="A53" s="27" t="str"/>
      <c r="B53" s="27" t="str"/>
      <c r="C53" s="27" t="str"/>
      <c r="D53" s="27" t="str"/>
      <c r="E53" s="27" t="str"/>
      <c r="F53" s="70" t="str"/>
      <c r="G53" s="70" t="str"/>
      <c r="H53" s="70" t="str"/>
      <c r="I53" s="70" t="str"/>
      <c r="J53" s="70" t="str"/>
      <c r="K53" s="70" t="str"/>
      <c r="L53" s="70" t="str"/>
      <c r="M53" s="70" t="str"/>
      <c r="N53" s="70" t="str"/>
      <c r="O53" s="70" t="str"/>
      <c r="P53" s="27" t="str"/>
      <c r="Q53" s="27" t="str"/>
      <c r="R53" s="27" t="str"/>
      <c r="S53" s="27" t="str"/>
      <c r="T53" s="27" t="str"/>
      <c r="U53" s="27" t="str"/>
      <c r="V53" s="27" t="str"/>
      <c r="W53" s="27" t="str"/>
      <c r="X53" s="71">
        <f>IF(OR(F53="",I53=""),"",ROUND((I53-F53)*1440,2))</f>
        <v/>
      </c>
      <c r="Y53" s="71">
        <f>IF(OR(M53&lt;&gt;"Yes",I53="",N53=""),"",ROUND((N53-I53)*1440,2))</f>
        <v/>
      </c>
      <c r="Z53" s="71">
        <f>IF(OR(F53="",O53=""),"",ROUND((O53-F53)*1440,2))</f>
        <v/>
      </c>
      <c r="AA53" s="72">
        <f>IF(E53="Yes",IF(OR(G53="",P53&lt;&gt;1),1,0),0)</f>
        <v/>
      </c>
      <c r="AB53" s="72">
        <f>IF(E53="Yes",IF(Q53="No",1,0),0)</f>
        <v/>
      </c>
      <c r="AC53" s="72">
        <f>IF(E53="Yes",IF(P53&gt;1,1,0),0)</f>
        <v/>
      </c>
      <c r="AD53" s="72">
        <f>IF(AND(E53="Yes",J53&lt;&gt;"",K53&lt;&gt;"",J53&lt;&gt;K53),1,0)</f>
        <v/>
      </c>
      <c r="AE53" s="72">
        <f>IF(E53="Yes",IF(OR(I53="",X53&gt;U53),1,0),0)</f>
        <v/>
      </c>
      <c r="AF53" s="72">
        <f>IF(M53="Yes",IF(OR(N53="",Y53&gt;V53),1,0),0)</f>
        <v/>
      </c>
      <c r="AG53" s="72">
        <f>IF(E53="Yes",IF(AND(AA53=0,AC53=0,AD53=0,AE53=0,J53&lt;&gt;"",K53&lt;&gt;""),1,0),0)</f>
        <v/>
      </c>
      <c r="AH53" s="27">
        <f>IF(E53&lt;&gt;"Yes","Excluded",IF(OR(AA53=1,AC53=1,AD53=1,AE53=1,AF53=1,AJ53=1),"Fail",IF(OR(AND(AB53=1,OR(R53&lt;&gt;"Yes",S53&lt;&gt;"Yes")),AK53=1),"Warning","Pass")))</f>
        <v/>
      </c>
      <c r="AI53" s="27" t="str"/>
      <c r="AJ53" s="73">
        <f>IF(E53="Yes",IF(OR(O53="",Z53&gt;W53),1,0),0)</f>
        <v/>
      </c>
      <c r="AK53" s="73">
        <f>IF(E53="Yes",IF(T53="Yes",0,1),0)</f>
        <v/>
      </c>
    </row>
    <row r="54">
      <c r="A54" s="27" t="str"/>
      <c r="B54" s="27" t="str"/>
      <c r="C54" s="27" t="str"/>
      <c r="D54" s="27" t="str"/>
      <c r="E54" s="27" t="str"/>
      <c r="F54" s="70" t="str"/>
      <c r="G54" s="70" t="str"/>
      <c r="H54" s="70" t="str"/>
      <c r="I54" s="70" t="str"/>
      <c r="J54" s="70" t="str"/>
      <c r="K54" s="70" t="str"/>
      <c r="L54" s="70" t="str"/>
      <c r="M54" s="70" t="str"/>
      <c r="N54" s="70" t="str"/>
      <c r="O54" s="70" t="str"/>
      <c r="P54" s="27" t="str"/>
      <c r="Q54" s="27" t="str"/>
      <c r="R54" s="27" t="str"/>
      <c r="S54" s="27" t="str"/>
      <c r="T54" s="27" t="str"/>
      <c r="U54" s="27" t="str"/>
      <c r="V54" s="27" t="str"/>
      <c r="W54" s="27" t="str"/>
      <c r="X54" s="71">
        <f>IF(OR(F54="",I54=""),"",ROUND((I54-F54)*1440,2))</f>
        <v/>
      </c>
      <c r="Y54" s="71">
        <f>IF(OR(M54&lt;&gt;"Yes",I54="",N54=""),"",ROUND((N54-I54)*1440,2))</f>
        <v/>
      </c>
      <c r="Z54" s="71">
        <f>IF(OR(F54="",O54=""),"",ROUND((O54-F54)*1440,2))</f>
        <v/>
      </c>
      <c r="AA54" s="72">
        <f>IF(E54="Yes",IF(OR(G54="",P54&lt;&gt;1),1,0),0)</f>
        <v/>
      </c>
      <c r="AB54" s="72">
        <f>IF(E54="Yes",IF(Q54="No",1,0),0)</f>
        <v/>
      </c>
      <c r="AC54" s="72">
        <f>IF(E54="Yes",IF(P54&gt;1,1,0),0)</f>
        <v/>
      </c>
      <c r="AD54" s="72">
        <f>IF(AND(E54="Yes",J54&lt;&gt;"",K54&lt;&gt;"",J54&lt;&gt;K54),1,0)</f>
        <v/>
      </c>
      <c r="AE54" s="72">
        <f>IF(E54="Yes",IF(OR(I54="",X54&gt;U54),1,0),0)</f>
        <v/>
      </c>
      <c r="AF54" s="72">
        <f>IF(M54="Yes",IF(OR(N54="",Y54&gt;V54),1,0),0)</f>
        <v/>
      </c>
      <c r="AG54" s="72">
        <f>IF(E54="Yes",IF(AND(AA54=0,AC54=0,AD54=0,AE54=0,J54&lt;&gt;"",K54&lt;&gt;""),1,0),0)</f>
        <v/>
      </c>
      <c r="AH54" s="27">
        <f>IF(E54&lt;&gt;"Yes","Excluded",IF(OR(AA54=1,AC54=1,AD54=1,AE54=1,AF54=1,AJ54=1),"Fail",IF(OR(AND(AB54=1,OR(R54&lt;&gt;"Yes",S54&lt;&gt;"Yes")),AK54=1),"Warning","Pass")))</f>
        <v/>
      </c>
      <c r="AI54" s="27" t="str"/>
      <c r="AJ54" s="73">
        <f>IF(E54="Yes",IF(OR(O54="",Z54&gt;W54),1,0),0)</f>
        <v/>
      </c>
      <c r="AK54" s="73">
        <f>IF(E54="Yes",IF(T54="Yes",0,1),0)</f>
        <v/>
      </c>
    </row>
    <row r="55">
      <c r="A55" s="27" t="str"/>
      <c r="B55" s="27" t="str"/>
      <c r="C55" s="27" t="str"/>
      <c r="D55" s="27" t="str"/>
      <c r="E55" s="27" t="str"/>
      <c r="F55" s="70" t="str"/>
      <c r="G55" s="70" t="str"/>
      <c r="H55" s="70" t="str"/>
      <c r="I55" s="70" t="str"/>
      <c r="J55" s="70" t="str"/>
      <c r="K55" s="70" t="str"/>
      <c r="L55" s="70" t="str"/>
      <c r="M55" s="70" t="str"/>
      <c r="N55" s="70" t="str"/>
      <c r="O55" s="70" t="str"/>
      <c r="P55" s="27" t="str"/>
      <c r="Q55" s="27" t="str"/>
      <c r="R55" s="27" t="str"/>
      <c r="S55" s="27" t="str"/>
      <c r="T55" s="27" t="str"/>
      <c r="U55" s="27" t="str"/>
      <c r="V55" s="27" t="str"/>
      <c r="W55" s="27" t="str"/>
      <c r="X55" s="71">
        <f>IF(OR(F55="",I55=""),"",ROUND((I55-F55)*1440,2))</f>
        <v/>
      </c>
      <c r="Y55" s="71">
        <f>IF(OR(M55&lt;&gt;"Yes",I55="",N55=""),"",ROUND((N55-I55)*1440,2))</f>
        <v/>
      </c>
      <c r="Z55" s="71">
        <f>IF(OR(F55="",O55=""),"",ROUND((O55-F55)*1440,2))</f>
        <v/>
      </c>
      <c r="AA55" s="72">
        <f>IF(E55="Yes",IF(OR(G55="",P55&lt;&gt;1),1,0),0)</f>
        <v/>
      </c>
      <c r="AB55" s="72">
        <f>IF(E55="Yes",IF(Q55="No",1,0),0)</f>
        <v/>
      </c>
      <c r="AC55" s="72">
        <f>IF(E55="Yes",IF(P55&gt;1,1,0),0)</f>
        <v/>
      </c>
      <c r="AD55" s="72">
        <f>IF(AND(E55="Yes",J55&lt;&gt;"",K55&lt;&gt;"",J55&lt;&gt;K55),1,0)</f>
        <v/>
      </c>
      <c r="AE55" s="72">
        <f>IF(E55="Yes",IF(OR(I55="",X55&gt;U55),1,0),0)</f>
        <v/>
      </c>
      <c r="AF55" s="72">
        <f>IF(M55="Yes",IF(OR(N55="",Y55&gt;V55),1,0),0)</f>
        <v/>
      </c>
      <c r="AG55" s="72">
        <f>IF(E55="Yes",IF(AND(AA55=0,AC55=0,AD55=0,AE55=0,J55&lt;&gt;"",K55&lt;&gt;""),1,0),0)</f>
        <v/>
      </c>
      <c r="AH55" s="27">
        <f>IF(E55&lt;&gt;"Yes","Excluded",IF(OR(AA55=1,AC55=1,AD55=1,AE55=1,AF55=1,AJ55=1),"Fail",IF(OR(AND(AB55=1,OR(R55&lt;&gt;"Yes",S55&lt;&gt;"Yes")),AK55=1),"Warning","Pass")))</f>
        <v/>
      </c>
      <c r="AI55" s="27" t="str"/>
      <c r="AJ55" s="73">
        <f>IF(E55="Yes",IF(OR(O55="",Z55&gt;W55),1,0),0)</f>
        <v/>
      </c>
      <c r="AK55" s="73">
        <f>IF(E55="Yes",IF(T55="Yes",0,1),0)</f>
        <v/>
      </c>
    </row>
    <row r="56">
      <c r="A56" s="27" t="str"/>
      <c r="B56" s="27" t="str"/>
      <c r="C56" s="27" t="str"/>
      <c r="D56" s="27" t="str"/>
      <c r="E56" s="27" t="str"/>
      <c r="F56" s="70" t="str"/>
      <c r="G56" s="70" t="str"/>
      <c r="H56" s="70" t="str"/>
      <c r="I56" s="70" t="str"/>
      <c r="J56" s="70" t="str"/>
      <c r="K56" s="70" t="str"/>
      <c r="L56" s="70" t="str"/>
      <c r="M56" s="70" t="str"/>
      <c r="N56" s="70" t="str"/>
      <c r="O56" s="70" t="str"/>
      <c r="P56" s="27" t="str"/>
      <c r="Q56" s="27" t="str"/>
      <c r="R56" s="27" t="str"/>
      <c r="S56" s="27" t="str"/>
      <c r="T56" s="27" t="str"/>
      <c r="U56" s="27" t="str"/>
      <c r="V56" s="27" t="str"/>
      <c r="W56" s="27" t="str"/>
      <c r="X56" s="71">
        <f>IF(OR(F56="",I56=""),"",ROUND((I56-F56)*1440,2))</f>
        <v/>
      </c>
      <c r="Y56" s="71">
        <f>IF(OR(M56&lt;&gt;"Yes",I56="",N56=""),"",ROUND((N56-I56)*1440,2))</f>
        <v/>
      </c>
      <c r="Z56" s="71">
        <f>IF(OR(F56="",O56=""),"",ROUND((O56-F56)*1440,2))</f>
        <v/>
      </c>
      <c r="AA56" s="72">
        <f>IF(E56="Yes",IF(OR(G56="",P56&lt;&gt;1),1,0),0)</f>
        <v/>
      </c>
      <c r="AB56" s="72">
        <f>IF(E56="Yes",IF(Q56="No",1,0),0)</f>
        <v/>
      </c>
      <c r="AC56" s="72">
        <f>IF(E56="Yes",IF(P56&gt;1,1,0),0)</f>
        <v/>
      </c>
      <c r="AD56" s="72">
        <f>IF(AND(E56="Yes",J56&lt;&gt;"",K56&lt;&gt;"",J56&lt;&gt;K56),1,0)</f>
        <v/>
      </c>
      <c r="AE56" s="72">
        <f>IF(E56="Yes",IF(OR(I56="",X56&gt;U56),1,0),0)</f>
        <v/>
      </c>
      <c r="AF56" s="72">
        <f>IF(M56="Yes",IF(OR(N56="",Y56&gt;V56),1,0),0)</f>
        <v/>
      </c>
      <c r="AG56" s="72">
        <f>IF(E56="Yes",IF(AND(AA56=0,AC56=0,AD56=0,AE56=0,J56&lt;&gt;"",K56&lt;&gt;""),1,0),0)</f>
        <v/>
      </c>
      <c r="AH56" s="27">
        <f>IF(E56&lt;&gt;"Yes","Excluded",IF(OR(AA56=1,AC56=1,AD56=1,AE56=1,AF56=1,AJ56=1),"Fail",IF(OR(AND(AB56=1,OR(R56&lt;&gt;"Yes",S56&lt;&gt;"Yes")),AK56=1),"Warning","Pass")))</f>
        <v/>
      </c>
      <c r="AI56" s="27" t="str"/>
      <c r="AJ56" s="73">
        <f>IF(E56="Yes",IF(OR(O56="",Z56&gt;W56),1,0),0)</f>
        <v/>
      </c>
      <c r="AK56" s="73">
        <f>IF(E56="Yes",IF(T56="Yes",0,1),0)</f>
        <v/>
      </c>
    </row>
    <row r="57">
      <c r="A57" s="27" t="str"/>
      <c r="B57" s="27" t="str"/>
      <c r="C57" s="27" t="str"/>
      <c r="D57" s="27" t="str"/>
      <c r="E57" s="27" t="str"/>
      <c r="F57" s="70" t="str"/>
      <c r="G57" s="70" t="str"/>
      <c r="H57" s="70" t="str"/>
      <c r="I57" s="70" t="str"/>
      <c r="J57" s="70" t="str"/>
      <c r="K57" s="70" t="str"/>
      <c r="L57" s="70" t="str"/>
      <c r="M57" s="70" t="str"/>
      <c r="N57" s="70" t="str"/>
      <c r="O57" s="70" t="str"/>
      <c r="P57" s="27" t="str"/>
      <c r="Q57" s="27" t="str"/>
      <c r="R57" s="27" t="str"/>
      <c r="S57" s="27" t="str"/>
      <c r="T57" s="27" t="str"/>
      <c r="U57" s="27" t="str"/>
      <c r="V57" s="27" t="str"/>
      <c r="W57" s="27" t="str"/>
      <c r="X57" s="71">
        <f>IF(OR(F57="",I57=""),"",ROUND((I57-F57)*1440,2))</f>
        <v/>
      </c>
      <c r="Y57" s="71">
        <f>IF(OR(M57&lt;&gt;"Yes",I57="",N57=""),"",ROUND((N57-I57)*1440,2))</f>
        <v/>
      </c>
      <c r="Z57" s="71">
        <f>IF(OR(F57="",O57=""),"",ROUND((O57-F57)*1440,2))</f>
        <v/>
      </c>
      <c r="AA57" s="72">
        <f>IF(E57="Yes",IF(OR(G57="",P57&lt;&gt;1),1,0),0)</f>
        <v/>
      </c>
      <c r="AB57" s="72">
        <f>IF(E57="Yes",IF(Q57="No",1,0),0)</f>
        <v/>
      </c>
      <c r="AC57" s="72">
        <f>IF(E57="Yes",IF(P57&gt;1,1,0),0)</f>
        <v/>
      </c>
      <c r="AD57" s="72">
        <f>IF(AND(E57="Yes",J57&lt;&gt;"",K57&lt;&gt;"",J57&lt;&gt;K57),1,0)</f>
        <v/>
      </c>
      <c r="AE57" s="72">
        <f>IF(E57="Yes",IF(OR(I57="",X57&gt;U57),1,0),0)</f>
        <v/>
      </c>
      <c r="AF57" s="72">
        <f>IF(M57="Yes",IF(OR(N57="",Y57&gt;V57),1,0),0)</f>
        <v/>
      </c>
      <c r="AG57" s="72">
        <f>IF(E57="Yes",IF(AND(AA57=0,AC57=0,AD57=0,AE57=0,J57&lt;&gt;"",K57&lt;&gt;""),1,0),0)</f>
        <v/>
      </c>
      <c r="AH57" s="27">
        <f>IF(E57&lt;&gt;"Yes","Excluded",IF(OR(AA57=1,AC57=1,AD57=1,AE57=1,AF57=1,AJ57=1),"Fail",IF(OR(AND(AB57=1,OR(R57&lt;&gt;"Yes",S57&lt;&gt;"Yes")),AK57=1),"Warning","Pass")))</f>
        <v/>
      </c>
      <c r="AI57" s="27" t="str"/>
      <c r="AJ57" s="73">
        <f>IF(E57="Yes",IF(OR(O57="",Z57&gt;W57),1,0),0)</f>
        <v/>
      </c>
      <c r="AK57" s="73">
        <f>IF(E57="Yes",IF(T57="Yes",0,1),0)</f>
        <v/>
      </c>
    </row>
    <row r="58">
      <c r="A58" s="27" t="str"/>
      <c r="B58" s="27" t="str"/>
      <c r="C58" s="27" t="str"/>
      <c r="D58" s="27" t="str"/>
      <c r="E58" s="27" t="str"/>
      <c r="F58" s="70" t="str"/>
      <c r="G58" s="70" t="str"/>
      <c r="H58" s="70" t="str"/>
      <c r="I58" s="70" t="str"/>
      <c r="J58" s="70" t="str"/>
      <c r="K58" s="70" t="str"/>
      <c r="L58" s="70" t="str"/>
      <c r="M58" s="70" t="str"/>
      <c r="N58" s="70" t="str"/>
      <c r="O58" s="70" t="str"/>
      <c r="P58" s="27" t="str"/>
      <c r="Q58" s="27" t="str"/>
      <c r="R58" s="27" t="str"/>
      <c r="S58" s="27" t="str"/>
      <c r="T58" s="27" t="str"/>
      <c r="U58" s="27" t="str"/>
      <c r="V58" s="27" t="str"/>
      <c r="W58" s="27" t="str"/>
      <c r="X58" s="71">
        <f>IF(OR(F58="",I58=""),"",ROUND((I58-F58)*1440,2))</f>
        <v/>
      </c>
      <c r="Y58" s="71">
        <f>IF(OR(M58&lt;&gt;"Yes",I58="",N58=""),"",ROUND((N58-I58)*1440,2))</f>
        <v/>
      </c>
      <c r="Z58" s="71">
        <f>IF(OR(F58="",O58=""),"",ROUND((O58-F58)*1440,2))</f>
        <v/>
      </c>
      <c r="AA58" s="72">
        <f>IF(E58="Yes",IF(OR(G58="",P58&lt;&gt;1),1,0),0)</f>
        <v/>
      </c>
      <c r="AB58" s="72">
        <f>IF(E58="Yes",IF(Q58="No",1,0),0)</f>
        <v/>
      </c>
      <c r="AC58" s="72">
        <f>IF(E58="Yes",IF(P58&gt;1,1,0),0)</f>
        <v/>
      </c>
      <c r="AD58" s="72">
        <f>IF(AND(E58="Yes",J58&lt;&gt;"",K58&lt;&gt;"",J58&lt;&gt;K58),1,0)</f>
        <v/>
      </c>
      <c r="AE58" s="72">
        <f>IF(E58="Yes",IF(OR(I58="",X58&gt;U58),1,0),0)</f>
        <v/>
      </c>
      <c r="AF58" s="72">
        <f>IF(M58="Yes",IF(OR(N58="",Y58&gt;V58),1,0),0)</f>
        <v/>
      </c>
      <c r="AG58" s="72">
        <f>IF(E58="Yes",IF(AND(AA58=0,AC58=0,AD58=0,AE58=0,J58&lt;&gt;"",K58&lt;&gt;""),1,0),0)</f>
        <v/>
      </c>
      <c r="AH58" s="27">
        <f>IF(E58&lt;&gt;"Yes","Excluded",IF(OR(AA58=1,AC58=1,AD58=1,AE58=1,AF58=1,AJ58=1),"Fail",IF(OR(AND(AB58=1,OR(R58&lt;&gt;"Yes",S58&lt;&gt;"Yes")),AK58=1),"Warning","Pass")))</f>
        <v/>
      </c>
      <c r="AI58" s="27" t="str"/>
      <c r="AJ58" s="73">
        <f>IF(E58="Yes",IF(OR(O58="",Z58&gt;W58),1,0),0)</f>
        <v/>
      </c>
      <c r="AK58" s="73">
        <f>IF(E58="Yes",IF(T58="Yes",0,1),0)</f>
        <v/>
      </c>
    </row>
    <row r="59">
      <c r="A59" s="27" t="str"/>
      <c r="B59" s="27" t="str"/>
      <c r="C59" s="27" t="str"/>
      <c r="D59" s="27" t="str"/>
      <c r="E59" s="27" t="str"/>
      <c r="F59" s="70" t="str"/>
      <c r="G59" s="70" t="str"/>
      <c r="H59" s="70" t="str"/>
      <c r="I59" s="70" t="str"/>
      <c r="J59" s="70" t="str"/>
      <c r="K59" s="70" t="str"/>
      <c r="L59" s="70" t="str"/>
      <c r="M59" s="70" t="str"/>
      <c r="N59" s="70" t="str"/>
      <c r="O59" s="70" t="str"/>
      <c r="P59" s="27" t="str"/>
      <c r="Q59" s="27" t="str"/>
      <c r="R59" s="27" t="str"/>
      <c r="S59" s="27" t="str"/>
      <c r="T59" s="27" t="str"/>
      <c r="U59" s="27" t="str"/>
      <c r="V59" s="27" t="str"/>
      <c r="W59" s="27" t="str"/>
      <c r="X59" s="71">
        <f>IF(OR(F59="",I59=""),"",ROUND((I59-F59)*1440,2))</f>
        <v/>
      </c>
      <c r="Y59" s="71">
        <f>IF(OR(M59&lt;&gt;"Yes",I59="",N59=""),"",ROUND((N59-I59)*1440,2))</f>
        <v/>
      </c>
      <c r="Z59" s="71">
        <f>IF(OR(F59="",O59=""),"",ROUND((O59-F59)*1440,2))</f>
        <v/>
      </c>
      <c r="AA59" s="72">
        <f>IF(E59="Yes",IF(OR(G59="",P59&lt;&gt;1),1,0),0)</f>
        <v/>
      </c>
      <c r="AB59" s="72">
        <f>IF(E59="Yes",IF(Q59="No",1,0),0)</f>
        <v/>
      </c>
      <c r="AC59" s="72">
        <f>IF(E59="Yes",IF(P59&gt;1,1,0),0)</f>
        <v/>
      </c>
      <c r="AD59" s="72">
        <f>IF(AND(E59="Yes",J59&lt;&gt;"",K59&lt;&gt;"",J59&lt;&gt;K59),1,0)</f>
        <v/>
      </c>
      <c r="AE59" s="72">
        <f>IF(E59="Yes",IF(OR(I59="",X59&gt;U59),1,0),0)</f>
        <v/>
      </c>
      <c r="AF59" s="72">
        <f>IF(M59="Yes",IF(OR(N59="",Y59&gt;V59),1,0),0)</f>
        <v/>
      </c>
      <c r="AG59" s="72">
        <f>IF(E59="Yes",IF(AND(AA59=0,AC59=0,AD59=0,AE59=0,J59&lt;&gt;"",K59&lt;&gt;""),1,0),0)</f>
        <v/>
      </c>
      <c r="AH59" s="27">
        <f>IF(E59&lt;&gt;"Yes","Excluded",IF(OR(AA59=1,AC59=1,AD59=1,AE59=1,AF59=1,AJ59=1),"Fail",IF(OR(AND(AB59=1,OR(R59&lt;&gt;"Yes",S59&lt;&gt;"Yes")),AK59=1),"Warning","Pass")))</f>
        <v/>
      </c>
      <c r="AI59" s="27" t="str"/>
      <c r="AJ59" s="73">
        <f>IF(E59="Yes",IF(OR(O59="",Z59&gt;W59),1,0),0)</f>
        <v/>
      </c>
      <c r="AK59" s="73">
        <f>IF(E59="Yes",IF(T59="Yes",0,1),0)</f>
        <v/>
      </c>
    </row>
    <row r="60">
      <c r="A60" s="27" t="str"/>
      <c r="B60" s="27" t="str"/>
      <c r="C60" s="27" t="str"/>
      <c r="D60" s="27" t="str"/>
      <c r="E60" s="27" t="str"/>
      <c r="F60" s="70" t="str"/>
      <c r="G60" s="70" t="str"/>
      <c r="H60" s="70" t="str"/>
      <c r="I60" s="70" t="str"/>
      <c r="J60" s="70" t="str"/>
      <c r="K60" s="70" t="str"/>
      <c r="L60" s="70" t="str"/>
      <c r="M60" s="70" t="str"/>
      <c r="N60" s="70" t="str"/>
      <c r="O60" s="70" t="str"/>
      <c r="P60" s="27" t="str"/>
      <c r="Q60" s="27" t="str"/>
      <c r="R60" s="27" t="str"/>
      <c r="S60" s="27" t="str"/>
      <c r="T60" s="27" t="str"/>
      <c r="U60" s="27" t="str"/>
      <c r="V60" s="27" t="str"/>
      <c r="W60" s="27" t="str"/>
      <c r="X60" s="71">
        <f>IF(OR(F60="",I60=""),"",ROUND((I60-F60)*1440,2))</f>
        <v/>
      </c>
      <c r="Y60" s="71">
        <f>IF(OR(M60&lt;&gt;"Yes",I60="",N60=""),"",ROUND((N60-I60)*1440,2))</f>
        <v/>
      </c>
      <c r="Z60" s="71">
        <f>IF(OR(F60="",O60=""),"",ROUND((O60-F60)*1440,2))</f>
        <v/>
      </c>
      <c r="AA60" s="72">
        <f>IF(E60="Yes",IF(OR(G60="",P60&lt;&gt;1),1,0),0)</f>
        <v/>
      </c>
      <c r="AB60" s="72">
        <f>IF(E60="Yes",IF(Q60="No",1,0),0)</f>
        <v/>
      </c>
      <c r="AC60" s="72">
        <f>IF(E60="Yes",IF(P60&gt;1,1,0),0)</f>
        <v/>
      </c>
      <c r="AD60" s="72">
        <f>IF(AND(E60="Yes",J60&lt;&gt;"",K60&lt;&gt;"",J60&lt;&gt;K60),1,0)</f>
        <v/>
      </c>
      <c r="AE60" s="72">
        <f>IF(E60="Yes",IF(OR(I60="",X60&gt;U60),1,0),0)</f>
        <v/>
      </c>
      <c r="AF60" s="72">
        <f>IF(M60="Yes",IF(OR(N60="",Y60&gt;V60),1,0),0)</f>
        <v/>
      </c>
      <c r="AG60" s="72">
        <f>IF(E60="Yes",IF(AND(AA60=0,AC60=0,AD60=0,AE60=0,J60&lt;&gt;"",K60&lt;&gt;""),1,0),0)</f>
        <v/>
      </c>
      <c r="AH60" s="27">
        <f>IF(E60&lt;&gt;"Yes","Excluded",IF(OR(AA60=1,AC60=1,AD60=1,AE60=1,AF60=1,AJ60=1),"Fail",IF(OR(AND(AB60=1,OR(R60&lt;&gt;"Yes",S60&lt;&gt;"Yes")),AK60=1),"Warning","Pass")))</f>
        <v/>
      </c>
      <c r="AI60" s="27" t="str"/>
      <c r="AJ60" s="73">
        <f>IF(E60="Yes",IF(OR(O60="",Z60&gt;W60),1,0),0)</f>
        <v/>
      </c>
      <c r="AK60" s="73">
        <f>IF(E60="Yes",IF(T60="Yes",0,1),0)</f>
        <v/>
      </c>
    </row>
    <row r="61">
      <c r="A61" s="27" t="str"/>
      <c r="B61" s="27" t="str"/>
      <c r="C61" s="27" t="str"/>
      <c r="D61" s="27" t="str"/>
      <c r="E61" s="27" t="str"/>
      <c r="F61" s="70" t="str"/>
      <c r="G61" s="70" t="str"/>
      <c r="H61" s="70" t="str"/>
      <c r="I61" s="70" t="str"/>
      <c r="J61" s="70" t="str"/>
      <c r="K61" s="70" t="str"/>
      <c r="L61" s="70" t="str"/>
      <c r="M61" s="70" t="str"/>
      <c r="N61" s="70" t="str"/>
      <c r="O61" s="70" t="str"/>
      <c r="P61" s="27" t="str"/>
      <c r="Q61" s="27" t="str"/>
      <c r="R61" s="27" t="str"/>
      <c r="S61" s="27" t="str"/>
      <c r="T61" s="27" t="str"/>
      <c r="U61" s="27" t="str"/>
      <c r="V61" s="27" t="str"/>
      <c r="W61" s="27" t="str"/>
      <c r="X61" s="71">
        <f>IF(OR(F61="",I61=""),"",ROUND((I61-F61)*1440,2))</f>
        <v/>
      </c>
      <c r="Y61" s="71">
        <f>IF(OR(M61&lt;&gt;"Yes",I61="",N61=""),"",ROUND((N61-I61)*1440,2))</f>
        <v/>
      </c>
      <c r="Z61" s="71">
        <f>IF(OR(F61="",O61=""),"",ROUND((O61-F61)*1440,2))</f>
        <v/>
      </c>
      <c r="AA61" s="72">
        <f>IF(E61="Yes",IF(OR(G61="",P61&lt;&gt;1),1,0),0)</f>
        <v/>
      </c>
      <c r="AB61" s="72">
        <f>IF(E61="Yes",IF(Q61="No",1,0),0)</f>
        <v/>
      </c>
      <c r="AC61" s="72">
        <f>IF(E61="Yes",IF(P61&gt;1,1,0),0)</f>
        <v/>
      </c>
      <c r="AD61" s="72">
        <f>IF(AND(E61="Yes",J61&lt;&gt;"",K61&lt;&gt;"",J61&lt;&gt;K61),1,0)</f>
        <v/>
      </c>
      <c r="AE61" s="72">
        <f>IF(E61="Yes",IF(OR(I61="",X61&gt;U61),1,0),0)</f>
        <v/>
      </c>
      <c r="AF61" s="72">
        <f>IF(M61="Yes",IF(OR(N61="",Y61&gt;V61),1,0),0)</f>
        <v/>
      </c>
      <c r="AG61" s="72">
        <f>IF(E61="Yes",IF(AND(AA61=0,AC61=0,AD61=0,AE61=0,J61&lt;&gt;"",K61&lt;&gt;""),1,0),0)</f>
        <v/>
      </c>
      <c r="AH61" s="27">
        <f>IF(E61&lt;&gt;"Yes","Excluded",IF(OR(AA61=1,AC61=1,AD61=1,AE61=1,AF61=1,AJ61=1),"Fail",IF(OR(AND(AB61=1,OR(R61&lt;&gt;"Yes",S61&lt;&gt;"Yes")),AK61=1),"Warning","Pass")))</f>
        <v/>
      </c>
      <c r="AI61" s="27" t="str"/>
      <c r="AJ61" s="73">
        <f>IF(E61="Yes",IF(OR(O61="",Z61&gt;W61),1,0),0)</f>
        <v/>
      </c>
      <c r="AK61" s="73">
        <f>IF(E61="Yes",IF(T61="Yes",0,1),0)</f>
        <v/>
      </c>
    </row>
    <row r="62">
      <c r="A62" s="27" t="str"/>
      <c r="B62" s="27" t="str"/>
      <c r="C62" s="27" t="str"/>
      <c r="D62" s="27" t="str"/>
      <c r="E62" s="27" t="str"/>
      <c r="F62" s="70" t="str"/>
      <c r="G62" s="70" t="str"/>
      <c r="H62" s="70" t="str"/>
      <c r="I62" s="70" t="str"/>
      <c r="J62" s="70" t="str"/>
      <c r="K62" s="70" t="str"/>
      <c r="L62" s="70" t="str"/>
      <c r="M62" s="70" t="str"/>
      <c r="N62" s="70" t="str"/>
      <c r="O62" s="70" t="str"/>
      <c r="P62" s="27" t="str"/>
      <c r="Q62" s="27" t="str"/>
      <c r="R62" s="27" t="str"/>
      <c r="S62" s="27" t="str"/>
      <c r="T62" s="27" t="str"/>
      <c r="U62" s="27" t="str"/>
      <c r="V62" s="27" t="str"/>
      <c r="W62" s="27" t="str"/>
      <c r="X62" s="71">
        <f>IF(OR(F62="",I62=""),"",ROUND((I62-F62)*1440,2))</f>
        <v/>
      </c>
      <c r="Y62" s="71">
        <f>IF(OR(M62&lt;&gt;"Yes",I62="",N62=""),"",ROUND((N62-I62)*1440,2))</f>
        <v/>
      </c>
      <c r="Z62" s="71">
        <f>IF(OR(F62="",O62=""),"",ROUND((O62-F62)*1440,2))</f>
        <v/>
      </c>
      <c r="AA62" s="72">
        <f>IF(E62="Yes",IF(OR(G62="",P62&lt;&gt;1),1,0),0)</f>
        <v/>
      </c>
      <c r="AB62" s="72">
        <f>IF(E62="Yes",IF(Q62="No",1,0),0)</f>
        <v/>
      </c>
      <c r="AC62" s="72">
        <f>IF(E62="Yes",IF(P62&gt;1,1,0),0)</f>
        <v/>
      </c>
      <c r="AD62" s="72">
        <f>IF(AND(E62="Yes",J62&lt;&gt;"",K62&lt;&gt;"",J62&lt;&gt;K62),1,0)</f>
        <v/>
      </c>
      <c r="AE62" s="72">
        <f>IF(E62="Yes",IF(OR(I62="",X62&gt;U62),1,0),0)</f>
        <v/>
      </c>
      <c r="AF62" s="72">
        <f>IF(M62="Yes",IF(OR(N62="",Y62&gt;V62),1,0),0)</f>
        <v/>
      </c>
      <c r="AG62" s="72">
        <f>IF(E62="Yes",IF(AND(AA62=0,AC62=0,AD62=0,AE62=0,J62&lt;&gt;"",K62&lt;&gt;""),1,0),0)</f>
        <v/>
      </c>
      <c r="AH62" s="27">
        <f>IF(E62&lt;&gt;"Yes","Excluded",IF(OR(AA62=1,AC62=1,AD62=1,AE62=1,AF62=1,AJ62=1),"Fail",IF(OR(AND(AB62=1,OR(R62&lt;&gt;"Yes",S62&lt;&gt;"Yes")),AK62=1),"Warning","Pass")))</f>
        <v/>
      </c>
      <c r="AI62" s="27" t="str"/>
      <c r="AJ62" s="73">
        <f>IF(E62="Yes",IF(OR(O62="",Z62&gt;W62),1,0),0)</f>
        <v/>
      </c>
      <c r="AK62" s="73">
        <f>IF(E62="Yes",IF(T62="Yes",0,1),0)</f>
        <v/>
      </c>
    </row>
    <row r="63">
      <c r="A63" s="27" t="str"/>
      <c r="B63" s="27" t="str"/>
      <c r="C63" s="27" t="str"/>
      <c r="D63" s="27" t="str"/>
      <c r="E63" s="27" t="str"/>
      <c r="F63" s="70" t="str"/>
      <c r="G63" s="70" t="str"/>
      <c r="H63" s="70" t="str"/>
      <c r="I63" s="70" t="str"/>
      <c r="J63" s="70" t="str"/>
      <c r="K63" s="70" t="str"/>
      <c r="L63" s="70" t="str"/>
      <c r="M63" s="70" t="str"/>
      <c r="N63" s="70" t="str"/>
      <c r="O63" s="70" t="str"/>
      <c r="P63" s="27" t="str"/>
      <c r="Q63" s="27" t="str"/>
      <c r="R63" s="27" t="str"/>
      <c r="S63" s="27" t="str"/>
      <c r="T63" s="27" t="str"/>
      <c r="U63" s="27" t="str"/>
      <c r="V63" s="27" t="str"/>
      <c r="W63" s="27" t="str"/>
      <c r="X63" s="71">
        <f>IF(OR(F63="",I63=""),"",ROUND((I63-F63)*1440,2))</f>
        <v/>
      </c>
      <c r="Y63" s="71">
        <f>IF(OR(M63&lt;&gt;"Yes",I63="",N63=""),"",ROUND((N63-I63)*1440,2))</f>
        <v/>
      </c>
      <c r="Z63" s="71">
        <f>IF(OR(F63="",O63=""),"",ROUND((O63-F63)*1440,2))</f>
        <v/>
      </c>
      <c r="AA63" s="72">
        <f>IF(E63="Yes",IF(OR(G63="",P63&lt;&gt;1),1,0),0)</f>
        <v/>
      </c>
      <c r="AB63" s="72">
        <f>IF(E63="Yes",IF(Q63="No",1,0),0)</f>
        <v/>
      </c>
      <c r="AC63" s="72">
        <f>IF(E63="Yes",IF(P63&gt;1,1,0),0)</f>
        <v/>
      </c>
      <c r="AD63" s="72">
        <f>IF(AND(E63="Yes",J63&lt;&gt;"",K63&lt;&gt;"",J63&lt;&gt;K63),1,0)</f>
        <v/>
      </c>
      <c r="AE63" s="72">
        <f>IF(E63="Yes",IF(OR(I63="",X63&gt;U63),1,0),0)</f>
        <v/>
      </c>
      <c r="AF63" s="72">
        <f>IF(M63="Yes",IF(OR(N63="",Y63&gt;V63),1,0),0)</f>
        <v/>
      </c>
      <c r="AG63" s="72">
        <f>IF(E63="Yes",IF(AND(AA63=0,AC63=0,AD63=0,AE63=0,J63&lt;&gt;"",K63&lt;&gt;""),1,0),0)</f>
        <v/>
      </c>
      <c r="AH63" s="27">
        <f>IF(E63&lt;&gt;"Yes","Excluded",IF(OR(AA63=1,AC63=1,AD63=1,AE63=1,AF63=1,AJ63=1),"Fail",IF(OR(AND(AB63=1,OR(R63&lt;&gt;"Yes",S63&lt;&gt;"Yes")),AK63=1),"Warning","Pass")))</f>
        <v/>
      </c>
      <c r="AI63" s="27" t="str"/>
      <c r="AJ63" s="73">
        <f>IF(E63="Yes",IF(OR(O63="",Z63&gt;W63),1,0),0)</f>
        <v/>
      </c>
      <c r="AK63" s="73">
        <f>IF(E63="Yes",IF(T63="Yes",0,1),0)</f>
        <v/>
      </c>
    </row>
    <row r="64">
      <c r="A64" s="27" t="str"/>
      <c r="B64" s="27" t="str"/>
      <c r="C64" s="27" t="str"/>
      <c r="D64" s="27" t="str"/>
      <c r="E64" s="27" t="str"/>
      <c r="F64" s="70" t="str"/>
      <c r="G64" s="70" t="str"/>
      <c r="H64" s="70" t="str"/>
      <c r="I64" s="70" t="str"/>
      <c r="J64" s="70" t="str"/>
      <c r="K64" s="70" t="str"/>
      <c r="L64" s="70" t="str"/>
      <c r="M64" s="70" t="str"/>
      <c r="N64" s="70" t="str"/>
      <c r="O64" s="70" t="str"/>
      <c r="P64" s="27" t="str"/>
      <c r="Q64" s="27" t="str"/>
      <c r="R64" s="27" t="str"/>
      <c r="S64" s="27" t="str"/>
      <c r="T64" s="27" t="str"/>
      <c r="U64" s="27" t="str"/>
      <c r="V64" s="27" t="str"/>
      <c r="W64" s="27" t="str"/>
      <c r="X64" s="71">
        <f>IF(OR(F64="",I64=""),"",ROUND((I64-F64)*1440,2))</f>
        <v/>
      </c>
      <c r="Y64" s="71">
        <f>IF(OR(M64&lt;&gt;"Yes",I64="",N64=""),"",ROUND((N64-I64)*1440,2))</f>
        <v/>
      </c>
      <c r="Z64" s="71">
        <f>IF(OR(F64="",O64=""),"",ROUND((O64-F64)*1440,2))</f>
        <v/>
      </c>
      <c r="AA64" s="72">
        <f>IF(E64="Yes",IF(OR(G64="",P64&lt;&gt;1),1,0),0)</f>
        <v/>
      </c>
      <c r="AB64" s="72">
        <f>IF(E64="Yes",IF(Q64="No",1,0),0)</f>
        <v/>
      </c>
      <c r="AC64" s="72">
        <f>IF(E64="Yes",IF(P64&gt;1,1,0),0)</f>
        <v/>
      </c>
      <c r="AD64" s="72">
        <f>IF(AND(E64="Yes",J64&lt;&gt;"",K64&lt;&gt;"",J64&lt;&gt;K64),1,0)</f>
        <v/>
      </c>
      <c r="AE64" s="72">
        <f>IF(E64="Yes",IF(OR(I64="",X64&gt;U64),1,0),0)</f>
        <v/>
      </c>
      <c r="AF64" s="72">
        <f>IF(M64="Yes",IF(OR(N64="",Y64&gt;V64),1,0),0)</f>
        <v/>
      </c>
      <c r="AG64" s="72">
        <f>IF(E64="Yes",IF(AND(AA64=0,AC64=0,AD64=0,AE64=0,J64&lt;&gt;"",K64&lt;&gt;""),1,0),0)</f>
        <v/>
      </c>
      <c r="AH64" s="27">
        <f>IF(E64&lt;&gt;"Yes","Excluded",IF(OR(AA64=1,AC64=1,AD64=1,AE64=1,AF64=1,AJ64=1),"Fail",IF(OR(AND(AB64=1,OR(R64&lt;&gt;"Yes",S64&lt;&gt;"Yes")),AK64=1),"Warning","Pass")))</f>
        <v/>
      </c>
      <c r="AI64" s="27" t="str"/>
      <c r="AJ64" s="73">
        <f>IF(E64="Yes",IF(OR(O64="",Z64&gt;W64),1,0),0)</f>
        <v/>
      </c>
      <c r="AK64" s="73">
        <f>IF(E64="Yes",IF(T64="Yes",0,1),0)</f>
        <v/>
      </c>
    </row>
    <row r="65">
      <c r="A65" s="27" t="str"/>
      <c r="B65" s="27" t="str"/>
      <c r="C65" s="27" t="str"/>
      <c r="D65" s="27" t="str"/>
      <c r="E65" s="27" t="str"/>
      <c r="F65" s="70" t="str"/>
      <c r="G65" s="70" t="str"/>
      <c r="H65" s="70" t="str"/>
      <c r="I65" s="70" t="str"/>
      <c r="J65" s="70" t="str"/>
      <c r="K65" s="70" t="str"/>
      <c r="L65" s="70" t="str"/>
      <c r="M65" s="70" t="str"/>
      <c r="N65" s="70" t="str"/>
      <c r="O65" s="70" t="str"/>
      <c r="P65" s="27" t="str"/>
      <c r="Q65" s="27" t="str"/>
      <c r="R65" s="27" t="str"/>
      <c r="S65" s="27" t="str"/>
      <c r="T65" s="27" t="str"/>
      <c r="U65" s="27" t="str"/>
      <c r="V65" s="27" t="str"/>
      <c r="W65" s="27" t="str"/>
      <c r="X65" s="71">
        <f>IF(OR(F65="",I65=""),"",ROUND((I65-F65)*1440,2))</f>
        <v/>
      </c>
      <c r="Y65" s="71">
        <f>IF(OR(M65&lt;&gt;"Yes",I65="",N65=""),"",ROUND((N65-I65)*1440,2))</f>
        <v/>
      </c>
      <c r="Z65" s="71">
        <f>IF(OR(F65="",O65=""),"",ROUND((O65-F65)*1440,2))</f>
        <v/>
      </c>
      <c r="AA65" s="72">
        <f>IF(E65="Yes",IF(OR(G65="",P65&lt;&gt;1),1,0),0)</f>
        <v/>
      </c>
      <c r="AB65" s="72">
        <f>IF(E65="Yes",IF(Q65="No",1,0),0)</f>
        <v/>
      </c>
      <c r="AC65" s="72">
        <f>IF(E65="Yes",IF(P65&gt;1,1,0),0)</f>
        <v/>
      </c>
      <c r="AD65" s="72">
        <f>IF(AND(E65="Yes",J65&lt;&gt;"",K65&lt;&gt;"",J65&lt;&gt;K65),1,0)</f>
        <v/>
      </c>
      <c r="AE65" s="72">
        <f>IF(E65="Yes",IF(OR(I65="",X65&gt;U65),1,0),0)</f>
        <v/>
      </c>
      <c r="AF65" s="72">
        <f>IF(M65="Yes",IF(OR(N65="",Y65&gt;V65),1,0),0)</f>
        <v/>
      </c>
      <c r="AG65" s="72">
        <f>IF(E65="Yes",IF(AND(AA65=0,AC65=0,AD65=0,AE65=0,J65&lt;&gt;"",K65&lt;&gt;""),1,0),0)</f>
        <v/>
      </c>
      <c r="AH65" s="27">
        <f>IF(E65&lt;&gt;"Yes","Excluded",IF(OR(AA65=1,AC65=1,AD65=1,AE65=1,AF65=1,AJ65=1),"Fail",IF(OR(AND(AB65=1,OR(R65&lt;&gt;"Yes",S65&lt;&gt;"Yes")),AK65=1),"Warning","Pass")))</f>
        <v/>
      </c>
      <c r="AI65" s="27" t="str"/>
      <c r="AJ65" s="73">
        <f>IF(E65="Yes",IF(OR(O65="",Z65&gt;W65),1,0),0)</f>
        <v/>
      </c>
      <c r="AK65" s="73">
        <f>IF(E65="Yes",IF(T65="Yes",0,1),0)</f>
        <v/>
      </c>
    </row>
    <row r="66">
      <c r="A66" s="27" t="str"/>
      <c r="B66" s="27" t="str"/>
      <c r="C66" s="27" t="str"/>
      <c r="D66" s="27" t="str"/>
      <c r="E66" s="27" t="str"/>
      <c r="F66" s="70" t="str"/>
      <c r="G66" s="70" t="str"/>
      <c r="H66" s="70" t="str"/>
      <c r="I66" s="70" t="str"/>
      <c r="J66" s="70" t="str"/>
      <c r="K66" s="70" t="str"/>
      <c r="L66" s="70" t="str"/>
      <c r="M66" s="70" t="str"/>
      <c r="N66" s="70" t="str"/>
      <c r="O66" s="70" t="str"/>
      <c r="P66" s="27" t="str"/>
      <c r="Q66" s="27" t="str"/>
      <c r="R66" s="27" t="str"/>
      <c r="S66" s="27" t="str"/>
      <c r="T66" s="27" t="str"/>
      <c r="U66" s="27" t="str"/>
      <c r="V66" s="27" t="str"/>
      <c r="W66" s="27" t="str"/>
      <c r="X66" s="71">
        <f>IF(OR(F66="",I66=""),"",ROUND((I66-F66)*1440,2))</f>
        <v/>
      </c>
      <c r="Y66" s="71">
        <f>IF(OR(M66&lt;&gt;"Yes",I66="",N66=""),"",ROUND((N66-I66)*1440,2))</f>
        <v/>
      </c>
      <c r="Z66" s="71">
        <f>IF(OR(F66="",O66=""),"",ROUND((O66-F66)*1440,2))</f>
        <v/>
      </c>
      <c r="AA66" s="72">
        <f>IF(E66="Yes",IF(OR(G66="",P66&lt;&gt;1),1,0),0)</f>
        <v/>
      </c>
      <c r="AB66" s="72">
        <f>IF(E66="Yes",IF(Q66="No",1,0),0)</f>
        <v/>
      </c>
      <c r="AC66" s="72">
        <f>IF(E66="Yes",IF(P66&gt;1,1,0),0)</f>
        <v/>
      </c>
      <c r="AD66" s="72">
        <f>IF(AND(E66="Yes",J66&lt;&gt;"",K66&lt;&gt;"",J66&lt;&gt;K66),1,0)</f>
        <v/>
      </c>
      <c r="AE66" s="72">
        <f>IF(E66="Yes",IF(OR(I66="",X66&gt;U66),1,0),0)</f>
        <v/>
      </c>
      <c r="AF66" s="72">
        <f>IF(M66="Yes",IF(OR(N66="",Y66&gt;V66),1,0),0)</f>
        <v/>
      </c>
      <c r="AG66" s="72">
        <f>IF(E66="Yes",IF(AND(AA66=0,AC66=0,AD66=0,AE66=0,J66&lt;&gt;"",K66&lt;&gt;""),1,0),0)</f>
        <v/>
      </c>
      <c r="AH66" s="27">
        <f>IF(E66&lt;&gt;"Yes","Excluded",IF(OR(AA66=1,AC66=1,AD66=1,AE66=1,AF66=1,AJ66=1),"Fail",IF(OR(AND(AB66=1,OR(R66&lt;&gt;"Yes",S66&lt;&gt;"Yes")),AK66=1),"Warning","Pass")))</f>
        <v/>
      </c>
      <c r="AI66" s="27" t="str"/>
      <c r="AJ66" s="73">
        <f>IF(E66="Yes",IF(OR(O66="",Z66&gt;W66),1,0),0)</f>
        <v/>
      </c>
      <c r="AK66" s="73">
        <f>IF(E66="Yes",IF(T66="Yes",0,1),0)</f>
        <v/>
      </c>
    </row>
    <row r="67">
      <c r="A67" s="27" t="str"/>
      <c r="B67" s="27" t="str"/>
      <c r="C67" s="27" t="str"/>
      <c r="D67" s="27" t="str"/>
      <c r="E67" s="27" t="str"/>
      <c r="F67" s="70" t="str"/>
      <c r="G67" s="70" t="str"/>
      <c r="H67" s="70" t="str"/>
      <c r="I67" s="70" t="str"/>
      <c r="J67" s="70" t="str"/>
      <c r="K67" s="70" t="str"/>
      <c r="L67" s="70" t="str"/>
      <c r="M67" s="70" t="str"/>
      <c r="N67" s="70" t="str"/>
      <c r="O67" s="70" t="str"/>
      <c r="P67" s="27" t="str"/>
      <c r="Q67" s="27" t="str"/>
      <c r="R67" s="27" t="str"/>
      <c r="S67" s="27" t="str"/>
      <c r="T67" s="27" t="str"/>
      <c r="U67" s="27" t="str"/>
      <c r="V67" s="27" t="str"/>
      <c r="W67" s="27" t="str"/>
      <c r="X67" s="71">
        <f>IF(OR(F67="",I67=""),"",ROUND((I67-F67)*1440,2))</f>
        <v/>
      </c>
      <c r="Y67" s="71">
        <f>IF(OR(M67&lt;&gt;"Yes",I67="",N67=""),"",ROUND((N67-I67)*1440,2))</f>
        <v/>
      </c>
      <c r="Z67" s="71">
        <f>IF(OR(F67="",O67=""),"",ROUND((O67-F67)*1440,2))</f>
        <v/>
      </c>
      <c r="AA67" s="72">
        <f>IF(E67="Yes",IF(OR(G67="",P67&lt;&gt;1),1,0),0)</f>
        <v/>
      </c>
      <c r="AB67" s="72">
        <f>IF(E67="Yes",IF(Q67="No",1,0),0)</f>
        <v/>
      </c>
      <c r="AC67" s="72">
        <f>IF(E67="Yes",IF(P67&gt;1,1,0),0)</f>
        <v/>
      </c>
      <c r="AD67" s="72">
        <f>IF(AND(E67="Yes",J67&lt;&gt;"",K67&lt;&gt;"",J67&lt;&gt;K67),1,0)</f>
        <v/>
      </c>
      <c r="AE67" s="72">
        <f>IF(E67="Yes",IF(OR(I67="",X67&gt;U67),1,0),0)</f>
        <v/>
      </c>
      <c r="AF67" s="72">
        <f>IF(M67="Yes",IF(OR(N67="",Y67&gt;V67),1,0),0)</f>
        <v/>
      </c>
      <c r="AG67" s="72">
        <f>IF(E67="Yes",IF(AND(AA67=0,AC67=0,AD67=0,AE67=0,J67&lt;&gt;"",K67&lt;&gt;""),1,0),0)</f>
        <v/>
      </c>
      <c r="AH67" s="27">
        <f>IF(E67&lt;&gt;"Yes","Excluded",IF(OR(AA67=1,AC67=1,AD67=1,AE67=1,AF67=1,AJ67=1),"Fail",IF(OR(AND(AB67=1,OR(R67&lt;&gt;"Yes",S67&lt;&gt;"Yes")),AK67=1),"Warning","Pass")))</f>
        <v/>
      </c>
      <c r="AI67" s="27" t="str"/>
      <c r="AJ67" s="73">
        <f>IF(E67="Yes",IF(OR(O67="",Z67&gt;W67),1,0),0)</f>
        <v/>
      </c>
      <c r="AK67" s="73">
        <f>IF(E67="Yes",IF(T67="Yes",0,1),0)</f>
        <v/>
      </c>
    </row>
    <row r="68">
      <c r="A68" s="27" t="str"/>
      <c r="B68" s="27" t="str"/>
      <c r="C68" s="27" t="str"/>
      <c r="D68" s="27" t="str"/>
      <c r="E68" s="27" t="str"/>
      <c r="F68" s="70" t="str"/>
      <c r="G68" s="70" t="str"/>
      <c r="H68" s="70" t="str"/>
      <c r="I68" s="70" t="str"/>
      <c r="J68" s="70" t="str"/>
      <c r="K68" s="70" t="str"/>
      <c r="L68" s="70" t="str"/>
      <c r="M68" s="70" t="str"/>
      <c r="N68" s="70" t="str"/>
      <c r="O68" s="70" t="str"/>
      <c r="P68" s="27" t="str"/>
      <c r="Q68" s="27" t="str"/>
      <c r="R68" s="27" t="str"/>
      <c r="S68" s="27" t="str"/>
      <c r="T68" s="27" t="str"/>
      <c r="U68" s="27" t="str"/>
      <c r="V68" s="27" t="str"/>
      <c r="W68" s="27" t="str"/>
      <c r="X68" s="71">
        <f>IF(OR(F68="",I68=""),"",ROUND((I68-F68)*1440,2))</f>
        <v/>
      </c>
      <c r="Y68" s="71">
        <f>IF(OR(M68&lt;&gt;"Yes",I68="",N68=""),"",ROUND((N68-I68)*1440,2))</f>
        <v/>
      </c>
      <c r="Z68" s="71">
        <f>IF(OR(F68="",O68=""),"",ROUND((O68-F68)*1440,2))</f>
        <v/>
      </c>
      <c r="AA68" s="72">
        <f>IF(E68="Yes",IF(OR(G68="",P68&lt;&gt;1),1,0),0)</f>
        <v/>
      </c>
      <c r="AB68" s="72">
        <f>IF(E68="Yes",IF(Q68="No",1,0),0)</f>
        <v/>
      </c>
      <c r="AC68" s="72">
        <f>IF(E68="Yes",IF(P68&gt;1,1,0),0)</f>
        <v/>
      </c>
      <c r="AD68" s="72">
        <f>IF(AND(E68="Yes",J68&lt;&gt;"",K68&lt;&gt;"",J68&lt;&gt;K68),1,0)</f>
        <v/>
      </c>
      <c r="AE68" s="72">
        <f>IF(E68="Yes",IF(OR(I68="",X68&gt;U68),1,0),0)</f>
        <v/>
      </c>
      <c r="AF68" s="72">
        <f>IF(M68="Yes",IF(OR(N68="",Y68&gt;V68),1,0),0)</f>
        <v/>
      </c>
      <c r="AG68" s="72">
        <f>IF(E68="Yes",IF(AND(AA68=0,AC68=0,AD68=0,AE68=0,J68&lt;&gt;"",K68&lt;&gt;""),1,0),0)</f>
        <v/>
      </c>
      <c r="AH68" s="27">
        <f>IF(E68&lt;&gt;"Yes","Excluded",IF(OR(AA68=1,AC68=1,AD68=1,AE68=1,AF68=1,AJ68=1),"Fail",IF(OR(AND(AB68=1,OR(R68&lt;&gt;"Yes",S68&lt;&gt;"Yes")),AK68=1),"Warning","Pass")))</f>
        <v/>
      </c>
      <c r="AI68" s="27" t="str"/>
      <c r="AJ68" s="73">
        <f>IF(E68="Yes",IF(OR(O68="",Z68&gt;W68),1,0),0)</f>
        <v/>
      </c>
      <c r="AK68" s="73">
        <f>IF(E68="Yes",IF(T68="Yes",0,1),0)</f>
        <v/>
      </c>
    </row>
    <row r="69">
      <c r="A69" s="27" t="str"/>
      <c r="B69" s="27" t="str"/>
      <c r="C69" s="27" t="str"/>
      <c r="D69" s="27" t="str"/>
      <c r="E69" s="27" t="str"/>
      <c r="F69" s="70" t="str"/>
      <c r="G69" s="70" t="str"/>
      <c r="H69" s="70" t="str"/>
      <c r="I69" s="70" t="str"/>
      <c r="J69" s="70" t="str"/>
      <c r="K69" s="70" t="str"/>
      <c r="L69" s="70" t="str"/>
      <c r="M69" s="70" t="str"/>
      <c r="N69" s="70" t="str"/>
      <c r="O69" s="70" t="str"/>
      <c r="P69" s="27" t="str"/>
      <c r="Q69" s="27" t="str"/>
      <c r="R69" s="27" t="str"/>
      <c r="S69" s="27" t="str"/>
      <c r="T69" s="27" t="str"/>
      <c r="U69" s="27" t="str"/>
      <c r="V69" s="27" t="str"/>
      <c r="W69" s="27" t="str"/>
      <c r="X69" s="71">
        <f>IF(OR(F69="",I69=""),"",ROUND((I69-F69)*1440,2))</f>
        <v/>
      </c>
      <c r="Y69" s="71">
        <f>IF(OR(M69&lt;&gt;"Yes",I69="",N69=""),"",ROUND((N69-I69)*1440,2))</f>
        <v/>
      </c>
      <c r="Z69" s="71">
        <f>IF(OR(F69="",O69=""),"",ROUND((O69-F69)*1440,2))</f>
        <v/>
      </c>
      <c r="AA69" s="72">
        <f>IF(E69="Yes",IF(OR(G69="",P69&lt;&gt;1),1,0),0)</f>
        <v/>
      </c>
      <c r="AB69" s="72">
        <f>IF(E69="Yes",IF(Q69="No",1,0),0)</f>
        <v/>
      </c>
      <c r="AC69" s="72">
        <f>IF(E69="Yes",IF(P69&gt;1,1,0),0)</f>
        <v/>
      </c>
      <c r="AD69" s="72">
        <f>IF(AND(E69="Yes",J69&lt;&gt;"",K69&lt;&gt;"",J69&lt;&gt;K69),1,0)</f>
        <v/>
      </c>
      <c r="AE69" s="72">
        <f>IF(E69="Yes",IF(OR(I69="",X69&gt;U69),1,0),0)</f>
        <v/>
      </c>
      <c r="AF69" s="72">
        <f>IF(M69="Yes",IF(OR(N69="",Y69&gt;V69),1,0),0)</f>
        <v/>
      </c>
      <c r="AG69" s="72">
        <f>IF(E69="Yes",IF(AND(AA69=0,AC69=0,AD69=0,AE69=0,J69&lt;&gt;"",K69&lt;&gt;""),1,0),0)</f>
        <v/>
      </c>
      <c r="AH69" s="27">
        <f>IF(E69&lt;&gt;"Yes","Excluded",IF(OR(AA69=1,AC69=1,AD69=1,AE69=1,AF69=1,AJ69=1),"Fail",IF(OR(AND(AB69=1,OR(R69&lt;&gt;"Yes",S69&lt;&gt;"Yes")),AK69=1),"Warning","Pass")))</f>
        <v/>
      </c>
      <c r="AI69" s="27" t="str"/>
      <c r="AJ69" s="73">
        <f>IF(E69="Yes",IF(OR(O69="",Z69&gt;W69),1,0),0)</f>
        <v/>
      </c>
      <c r="AK69" s="73">
        <f>IF(E69="Yes",IF(T69="Yes",0,1),0)</f>
        <v/>
      </c>
    </row>
    <row r="70">
      <c r="A70" s="27" t="str"/>
      <c r="B70" s="27" t="str"/>
      <c r="C70" s="27" t="str"/>
      <c r="D70" s="27" t="str"/>
      <c r="E70" s="27" t="str"/>
      <c r="F70" s="70" t="str"/>
      <c r="G70" s="70" t="str"/>
      <c r="H70" s="70" t="str"/>
      <c r="I70" s="70" t="str"/>
      <c r="J70" s="70" t="str"/>
      <c r="K70" s="70" t="str"/>
      <c r="L70" s="70" t="str"/>
      <c r="M70" s="70" t="str"/>
      <c r="N70" s="70" t="str"/>
      <c r="O70" s="70" t="str"/>
      <c r="P70" s="27" t="str"/>
      <c r="Q70" s="27" t="str"/>
      <c r="R70" s="27" t="str"/>
      <c r="S70" s="27" t="str"/>
      <c r="T70" s="27" t="str"/>
      <c r="U70" s="27" t="str"/>
      <c r="V70" s="27" t="str"/>
      <c r="W70" s="27" t="str"/>
      <c r="X70" s="71">
        <f>IF(OR(F70="",I70=""),"",ROUND((I70-F70)*1440,2))</f>
        <v/>
      </c>
      <c r="Y70" s="71">
        <f>IF(OR(M70&lt;&gt;"Yes",I70="",N70=""),"",ROUND((N70-I70)*1440,2))</f>
        <v/>
      </c>
      <c r="Z70" s="71">
        <f>IF(OR(F70="",O70=""),"",ROUND((O70-F70)*1440,2))</f>
        <v/>
      </c>
      <c r="AA70" s="72">
        <f>IF(E70="Yes",IF(OR(G70="",P70&lt;&gt;1),1,0),0)</f>
        <v/>
      </c>
      <c r="AB70" s="72">
        <f>IF(E70="Yes",IF(Q70="No",1,0),0)</f>
        <v/>
      </c>
      <c r="AC70" s="72">
        <f>IF(E70="Yes",IF(P70&gt;1,1,0),0)</f>
        <v/>
      </c>
      <c r="AD70" s="72">
        <f>IF(AND(E70="Yes",J70&lt;&gt;"",K70&lt;&gt;"",J70&lt;&gt;K70),1,0)</f>
        <v/>
      </c>
      <c r="AE70" s="72">
        <f>IF(E70="Yes",IF(OR(I70="",X70&gt;U70),1,0),0)</f>
        <v/>
      </c>
      <c r="AF70" s="72">
        <f>IF(M70="Yes",IF(OR(N70="",Y70&gt;V70),1,0),0)</f>
        <v/>
      </c>
      <c r="AG70" s="72">
        <f>IF(E70="Yes",IF(AND(AA70=0,AC70=0,AD70=0,AE70=0,J70&lt;&gt;"",K70&lt;&gt;""),1,0),0)</f>
        <v/>
      </c>
      <c r="AH70" s="27">
        <f>IF(E70&lt;&gt;"Yes","Excluded",IF(OR(AA70=1,AC70=1,AD70=1,AE70=1,AF70=1,AJ70=1),"Fail",IF(OR(AND(AB70=1,OR(R70&lt;&gt;"Yes",S70&lt;&gt;"Yes")),AK70=1),"Warning","Pass")))</f>
        <v/>
      </c>
      <c r="AI70" s="27" t="str"/>
      <c r="AJ70" s="73">
        <f>IF(E70="Yes",IF(OR(O70="",Z70&gt;W70),1,0),0)</f>
        <v/>
      </c>
      <c r="AK70" s="73">
        <f>IF(E70="Yes",IF(T70="Yes",0,1),0)</f>
        <v/>
      </c>
    </row>
    <row r="71">
      <c r="A71" s="27" t="str"/>
      <c r="B71" s="27" t="str"/>
      <c r="C71" s="27" t="str"/>
      <c r="D71" s="27" t="str"/>
      <c r="E71" s="27" t="str"/>
      <c r="F71" s="70" t="str"/>
      <c r="G71" s="70" t="str"/>
      <c r="H71" s="70" t="str"/>
      <c r="I71" s="70" t="str"/>
      <c r="J71" s="70" t="str"/>
      <c r="K71" s="70" t="str"/>
      <c r="L71" s="70" t="str"/>
      <c r="M71" s="70" t="str"/>
      <c r="N71" s="70" t="str"/>
      <c r="O71" s="70" t="str"/>
      <c r="P71" s="27" t="str"/>
      <c r="Q71" s="27" t="str"/>
      <c r="R71" s="27" t="str"/>
      <c r="S71" s="27" t="str"/>
      <c r="T71" s="27" t="str"/>
      <c r="U71" s="27" t="str"/>
      <c r="V71" s="27" t="str"/>
      <c r="W71" s="27" t="str"/>
      <c r="X71" s="71">
        <f>IF(OR(F71="",I71=""),"",ROUND((I71-F71)*1440,2))</f>
        <v/>
      </c>
      <c r="Y71" s="71">
        <f>IF(OR(M71&lt;&gt;"Yes",I71="",N71=""),"",ROUND((N71-I71)*1440,2))</f>
        <v/>
      </c>
      <c r="Z71" s="71">
        <f>IF(OR(F71="",O71=""),"",ROUND((O71-F71)*1440,2))</f>
        <v/>
      </c>
      <c r="AA71" s="72">
        <f>IF(E71="Yes",IF(OR(G71="",P71&lt;&gt;1),1,0),0)</f>
        <v/>
      </c>
      <c r="AB71" s="72">
        <f>IF(E71="Yes",IF(Q71="No",1,0),0)</f>
        <v/>
      </c>
      <c r="AC71" s="72">
        <f>IF(E71="Yes",IF(P71&gt;1,1,0),0)</f>
        <v/>
      </c>
      <c r="AD71" s="72">
        <f>IF(AND(E71="Yes",J71&lt;&gt;"",K71&lt;&gt;"",J71&lt;&gt;K71),1,0)</f>
        <v/>
      </c>
      <c r="AE71" s="72">
        <f>IF(E71="Yes",IF(OR(I71="",X71&gt;U71),1,0),0)</f>
        <v/>
      </c>
      <c r="AF71" s="72">
        <f>IF(M71="Yes",IF(OR(N71="",Y71&gt;V71),1,0),0)</f>
        <v/>
      </c>
      <c r="AG71" s="72">
        <f>IF(E71="Yes",IF(AND(AA71=0,AC71=0,AD71=0,AE71=0,J71&lt;&gt;"",K71&lt;&gt;""),1,0),0)</f>
        <v/>
      </c>
      <c r="AH71" s="27">
        <f>IF(E71&lt;&gt;"Yes","Excluded",IF(OR(AA71=1,AC71=1,AD71=1,AE71=1,AF71=1,AJ71=1),"Fail",IF(OR(AND(AB71=1,OR(R71&lt;&gt;"Yes",S71&lt;&gt;"Yes")),AK71=1),"Warning","Pass")))</f>
        <v/>
      </c>
      <c r="AI71" s="27" t="str"/>
      <c r="AJ71" s="73">
        <f>IF(E71="Yes",IF(OR(O71="",Z71&gt;W71),1,0),0)</f>
        <v/>
      </c>
      <c r="AK71" s="73">
        <f>IF(E71="Yes",IF(T71="Yes",0,1),0)</f>
        <v/>
      </c>
    </row>
    <row r="72">
      <c r="A72" s="27" t="str"/>
      <c r="B72" s="27" t="str"/>
      <c r="C72" s="27" t="str"/>
      <c r="D72" s="27" t="str"/>
      <c r="E72" s="27" t="str"/>
      <c r="F72" s="70" t="str"/>
      <c r="G72" s="70" t="str"/>
      <c r="H72" s="70" t="str"/>
      <c r="I72" s="70" t="str"/>
      <c r="J72" s="70" t="str"/>
      <c r="K72" s="70" t="str"/>
      <c r="L72" s="70" t="str"/>
      <c r="M72" s="70" t="str"/>
      <c r="N72" s="70" t="str"/>
      <c r="O72" s="70" t="str"/>
      <c r="P72" s="27" t="str"/>
      <c r="Q72" s="27" t="str"/>
      <c r="R72" s="27" t="str"/>
      <c r="S72" s="27" t="str"/>
      <c r="T72" s="27" t="str"/>
      <c r="U72" s="27" t="str"/>
      <c r="V72" s="27" t="str"/>
      <c r="W72" s="27" t="str"/>
      <c r="X72" s="71">
        <f>IF(OR(F72="",I72=""),"",ROUND((I72-F72)*1440,2))</f>
        <v/>
      </c>
      <c r="Y72" s="71">
        <f>IF(OR(M72&lt;&gt;"Yes",I72="",N72=""),"",ROUND((N72-I72)*1440,2))</f>
        <v/>
      </c>
      <c r="Z72" s="71">
        <f>IF(OR(F72="",O72=""),"",ROUND((O72-F72)*1440,2))</f>
        <v/>
      </c>
      <c r="AA72" s="72">
        <f>IF(E72="Yes",IF(OR(G72="",P72&lt;&gt;1),1,0),0)</f>
        <v/>
      </c>
      <c r="AB72" s="72">
        <f>IF(E72="Yes",IF(Q72="No",1,0),0)</f>
        <v/>
      </c>
      <c r="AC72" s="72">
        <f>IF(E72="Yes",IF(P72&gt;1,1,0),0)</f>
        <v/>
      </c>
      <c r="AD72" s="72">
        <f>IF(AND(E72="Yes",J72&lt;&gt;"",K72&lt;&gt;"",J72&lt;&gt;K72),1,0)</f>
        <v/>
      </c>
      <c r="AE72" s="72">
        <f>IF(E72="Yes",IF(OR(I72="",X72&gt;U72),1,0),0)</f>
        <v/>
      </c>
      <c r="AF72" s="72">
        <f>IF(M72="Yes",IF(OR(N72="",Y72&gt;V72),1,0),0)</f>
        <v/>
      </c>
      <c r="AG72" s="72">
        <f>IF(E72="Yes",IF(AND(AA72=0,AC72=0,AD72=0,AE72=0,J72&lt;&gt;"",K72&lt;&gt;""),1,0),0)</f>
        <v/>
      </c>
      <c r="AH72" s="27">
        <f>IF(E72&lt;&gt;"Yes","Excluded",IF(OR(AA72=1,AC72=1,AD72=1,AE72=1,AF72=1,AJ72=1),"Fail",IF(OR(AND(AB72=1,OR(R72&lt;&gt;"Yes",S72&lt;&gt;"Yes")),AK72=1),"Warning","Pass")))</f>
        <v/>
      </c>
      <c r="AI72" s="27" t="str"/>
      <c r="AJ72" s="73">
        <f>IF(E72="Yes",IF(OR(O72="",Z72&gt;W72),1,0),0)</f>
        <v/>
      </c>
      <c r="AK72" s="73">
        <f>IF(E72="Yes",IF(T72="Yes",0,1),0)</f>
        <v/>
      </c>
    </row>
    <row r="73">
      <c r="A73" s="27" t="str"/>
      <c r="B73" s="27" t="str"/>
      <c r="C73" s="27" t="str"/>
      <c r="D73" s="27" t="str"/>
      <c r="E73" s="27" t="str"/>
      <c r="F73" s="70" t="str"/>
      <c r="G73" s="70" t="str"/>
      <c r="H73" s="70" t="str"/>
      <c r="I73" s="70" t="str"/>
      <c r="J73" s="70" t="str"/>
      <c r="K73" s="70" t="str"/>
      <c r="L73" s="70" t="str"/>
      <c r="M73" s="70" t="str"/>
      <c r="N73" s="70" t="str"/>
      <c r="O73" s="70" t="str"/>
      <c r="P73" s="27" t="str"/>
      <c r="Q73" s="27" t="str"/>
      <c r="R73" s="27" t="str"/>
      <c r="S73" s="27" t="str"/>
      <c r="T73" s="27" t="str"/>
      <c r="U73" s="27" t="str"/>
      <c r="V73" s="27" t="str"/>
      <c r="W73" s="27" t="str"/>
      <c r="X73" s="71">
        <f>IF(OR(F73="",I73=""),"",ROUND((I73-F73)*1440,2))</f>
        <v/>
      </c>
      <c r="Y73" s="71">
        <f>IF(OR(M73&lt;&gt;"Yes",I73="",N73=""),"",ROUND((N73-I73)*1440,2))</f>
        <v/>
      </c>
      <c r="Z73" s="71">
        <f>IF(OR(F73="",O73=""),"",ROUND((O73-F73)*1440,2))</f>
        <v/>
      </c>
      <c r="AA73" s="72">
        <f>IF(E73="Yes",IF(OR(G73="",P73&lt;&gt;1),1,0),0)</f>
        <v/>
      </c>
      <c r="AB73" s="72">
        <f>IF(E73="Yes",IF(Q73="No",1,0),0)</f>
        <v/>
      </c>
      <c r="AC73" s="72">
        <f>IF(E73="Yes",IF(P73&gt;1,1,0),0)</f>
        <v/>
      </c>
      <c r="AD73" s="72">
        <f>IF(AND(E73="Yes",J73&lt;&gt;"",K73&lt;&gt;"",J73&lt;&gt;K73),1,0)</f>
        <v/>
      </c>
      <c r="AE73" s="72">
        <f>IF(E73="Yes",IF(OR(I73="",X73&gt;U73),1,0),0)</f>
        <v/>
      </c>
      <c r="AF73" s="72">
        <f>IF(M73="Yes",IF(OR(N73="",Y73&gt;V73),1,0),0)</f>
        <v/>
      </c>
      <c r="AG73" s="72">
        <f>IF(E73="Yes",IF(AND(AA73=0,AC73=0,AD73=0,AE73=0,J73&lt;&gt;"",K73&lt;&gt;""),1,0),0)</f>
        <v/>
      </c>
      <c r="AH73" s="27">
        <f>IF(E73&lt;&gt;"Yes","Excluded",IF(OR(AA73=1,AC73=1,AD73=1,AE73=1,AF73=1,AJ73=1),"Fail",IF(OR(AND(AB73=1,OR(R73&lt;&gt;"Yes",S73&lt;&gt;"Yes")),AK73=1),"Warning","Pass")))</f>
        <v/>
      </c>
      <c r="AI73" s="27" t="str"/>
      <c r="AJ73" s="73">
        <f>IF(E73="Yes",IF(OR(O73="",Z73&gt;W73),1,0),0)</f>
        <v/>
      </c>
      <c r="AK73" s="73">
        <f>IF(E73="Yes",IF(T73="Yes",0,1),0)</f>
        <v/>
      </c>
    </row>
    <row r="74">
      <c r="A74" s="27" t="str"/>
      <c r="B74" s="27" t="str"/>
      <c r="C74" s="27" t="str"/>
      <c r="D74" s="27" t="str"/>
      <c r="E74" s="27" t="str"/>
      <c r="F74" s="70" t="str"/>
      <c r="G74" s="70" t="str"/>
      <c r="H74" s="70" t="str"/>
      <c r="I74" s="70" t="str"/>
      <c r="J74" s="70" t="str"/>
      <c r="K74" s="70" t="str"/>
      <c r="L74" s="70" t="str"/>
      <c r="M74" s="70" t="str"/>
      <c r="N74" s="70" t="str"/>
      <c r="O74" s="70" t="str"/>
      <c r="P74" s="27" t="str"/>
      <c r="Q74" s="27" t="str"/>
      <c r="R74" s="27" t="str"/>
      <c r="S74" s="27" t="str"/>
      <c r="T74" s="27" t="str"/>
      <c r="U74" s="27" t="str"/>
      <c r="V74" s="27" t="str"/>
      <c r="W74" s="27" t="str"/>
      <c r="X74" s="71">
        <f>IF(OR(F74="",I74=""),"",ROUND((I74-F74)*1440,2))</f>
        <v/>
      </c>
      <c r="Y74" s="71">
        <f>IF(OR(M74&lt;&gt;"Yes",I74="",N74=""),"",ROUND((N74-I74)*1440,2))</f>
        <v/>
      </c>
      <c r="Z74" s="71">
        <f>IF(OR(F74="",O74=""),"",ROUND((O74-F74)*1440,2))</f>
        <v/>
      </c>
      <c r="AA74" s="72">
        <f>IF(E74="Yes",IF(OR(G74="",P74&lt;&gt;1),1,0),0)</f>
        <v/>
      </c>
      <c r="AB74" s="72">
        <f>IF(E74="Yes",IF(Q74="No",1,0),0)</f>
        <v/>
      </c>
      <c r="AC74" s="72">
        <f>IF(E74="Yes",IF(P74&gt;1,1,0),0)</f>
        <v/>
      </c>
      <c r="AD74" s="72">
        <f>IF(AND(E74="Yes",J74&lt;&gt;"",K74&lt;&gt;"",J74&lt;&gt;K74),1,0)</f>
        <v/>
      </c>
      <c r="AE74" s="72">
        <f>IF(E74="Yes",IF(OR(I74="",X74&gt;U74),1,0),0)</f>
        <v/>
      </c>
      <c r="AF74" s="72">
        <f>IF(M74="Yes",IF(OR(N74="",Y74&gt;V74),1,0),0)</f>
        <v/>
      </c>
      <c r="AG74" s="72">
        <f>IF(E74="Yes",IF(AND(AA74=0,AC74=0,AD74=0,AE74=0,J74&lt;&gt;"",K74&lt;&gt;""),1,0),0)</f>
        <v/>
      </c>
      <c r="AH74" s="27">
        <f>IF(E74&lt;&gt;"Yes","Excluded",IF(OR(AA74=1,AC74=1,AD74=1,AE74=1,AF74=1,AJ74=1),"Fail",IF(OR(AND(AB74=1,OR(R74&lt;&gt;"Yes",S74&lt;&gt;"Yes")),AK74=1),"Warning","Pass")))</f>
        <v/>
      </c>
      <c r="AI74" s="27" t="str"/>
      <c r="AJ74" s="73">
        <f>IF(E74="Yes",IF(OR(O74="",Z74&gt;W74),1,0),0)</f>
        <v/>
      </c>
      <c r="AK74" s="73">
        <f>IF(E74="Yes",IF(T74="Yes",0,1),0)</f>
        <v/>
      </c>
    </row>
    <row r="75">
      <c r="A75" s="27" t="str"/>
      <c r="B75" s="27" t="str"/>
      <c r="C75" s="27" t="str"/>
      <c r="D75" s="27" t="str"/>
      <c r="E75" s="27" t="str"/>
      <c r="F75" s="70" t="str"/>
      <c r="G75" s="70" t="str"/>
      <c r="H75" s="70" t="str"/>
      <c r="I75" s="70" t="str"/>
      <c r="J75" s="70" t="str"/>
      <c r="K75" s="70" t="str"/>
      <c r="L75" s="70" t="str"/>
      <c r="M75" s="70" t="str"/>
      <c r="N75" s="70" t="str"/>
      <c r="O75" s="70" t="str"/>
      <c r="P75" s="27" t="str"/>
      <c r="Q75" s="27" t="str"/>
      <c r="R75" s="27" t="str"/>
      <c r="S75" s="27" t="str"/>
      <c r="T75" s="27" t="str"/>
      <c r="U75" s="27" t="str"/>
      <c r="V75" s="27" t="str"/>
      <c r="W75" s="27" t="str"/>
      <c r="X75" s="71">
        <f>IF(OR(F75="",I75=""),"",ROUND((I75-F75)*1440,2))</f>
        <v/>
      </c>
      <c r="Y75" s="71">
        <f>IF(OR(M75&lt;&gt;"Yes",I75="",N75=""),"",ROUND((N75-I75)*1440,2))</f>
        <v/>
      </c>
      <c r="Z75" s="71">
        <f>IF(OR(F75="",O75=""),"",ROUND((O75-F75)*1440,2))</f>
        <v/>
      </c>
      <c r="AA75" s="72">
        <f>IF(E75="Yes",IF(OR(G75="",P75&lt;&gt;1),1,0),0)</f>
        <v/>
      </c>
      <c r="AB75" s="72">
        <f>IF(E75="Yes",IF(Q75="No",1,0),0)</f>
        <v/>
      </c>
      <c r="AC75" s="72">
        <f>IF(E75="Yes",IF(P75&gt;1,1,0),0)</f>
        <v/>
      </c>
      <c r="AD75" s="72">
        <f>IF(AND(E75="Yes",J75&lt;&gt;"",K75&lt;&gt;"",J75&lt;&gt;K75),1,0)</f>
        <v/>
      </c>
      <c r="AE75" s="72">
        <f>IF(E75="Yes",IF(OR(I75="",X75&gt;U75),1,0),0)</f>
        <v/>
      </c>
      <c r="AF75" s="72">
        <f>IF(M75="Yes",IF(OR(N75="",Y75&gt;V75),1,0),0)</f>
        <v/>
      </c>
      <c r="AG75" s="72">
        <f>IF(E75="Yes",IF(AND(AA75=0,AC75=0,AD75=0,AE75=0,J75&lt;&gt;"",K75&lt;&gt;""),1,0),0)</f>
        <v/>
      </c>
      <c r="AH75" s="27">
        <f>IF(E75&lt;&gt;"Yes","Excluded",IF(OR(AA75=1,AC75=1,AD75=1,AE75=1,AF75=1,AJ75=1),"Fail",IF(OR(AND(AB75=1,OR(R75&lt;&gt;"Yes",S75&lt;&gt;"Yes")),AK75=1),"Warning","Pass")))</f>
        <v/>
      </c>
      <c r="AI75" s="27" t="str"/>
      <c r="AJ75" s="73">
        <f>IF(E75="Yes",IF(OR(O75="",Z75&gt;W75),1,0),0)</f>
        <v/>
      </c>
      <c r="AK75" s="73">
        <f>IF(E75="Yes",IF(T75="Yes",0,1),0)</f>
        <v/>
      </c>
    </row>
    <row r="76">
      <c r="A76" s="27" t="str"/>
      <c r="B76" s="27" t="str"/>
      <c r="C76" s="27" t="str"/>
      <c r="D76" s="27" t="str"/>
      <c r="E76" s="27" t="str"/>
      <c r="F76" s="70" t="str"/>
      <c r="G76" s="70" t="str"/>
      <c r="H76" s="70" t="str"/>
      <c r="I76" s="70" t="str"/>
      <c r="J76" s="70" t="str"/>
      <c r="K76" s="70" t="str"/>
      <c r="L76" s="70" t="str"/>
      <c r="M76" s="70" t="str"/>
      <c r="N76" s="70" t="str"/>
      <c r="O76" s="70" t="str"/>
      <c r="P76" s="27" t="str"/>
      <c r="Q76" s="27" t="str"/>
      <c r="R76" s="27" t="str"/>
      <c r="S76" s="27" t="str"/>
      <c r="T76" s="27" t="str"/>
      <c r="U76" s="27" t="str"/>
      <c r="V76" s="27" t="str"/>
      <c r="W76" s="27" t="str"/>
      <c r="X76" s="71">
        <f>IF(OR(F76="",I76=""),"",ROUND((I76-F76)*1440,2))</f>
        <v/>
      </c>
      <c r="Y76" s="71">
        <f>IF(OR(M76&lt;&gt;"Yes",I76="",N76=""),"",ROUND((N76-I76)*1440,2))</f>
        <v/>
      </c>
      <c r="Z76" s="71">
        <f>IF(OR(F76="",O76=""),"",ROUND((O76-F76)*1440,2))</f>
        <v/>
      </c>
      <c r="AA76" s="72">
        <f>IF(E76="Yes",IF(OR(G76="",P76&lt;&gt;1),1,0),0)</f>
        <v/>
      </c>
      <c r="AB76" s="72">
        <f>IF(E76="Yes",IF(Q76="No",1,0),0)</f>
        <v/>
      </c>
      <c r="AC76" s="72">
        <f>IF(E76="Yes",IF(P76&gt;1,1,0),0)</f>
        <v/>
      </c>
      <c r="AD76" s="72">
        <f>IF(AND(E76="Yes",J76&lt;&gt;"",K76&lt;&gt;"",J76&lt;&gt;K76),1,0)</f>
        <v/>
      </c>
      <c r="AE76" s="72">
        <f>IF(E76="Yes",IF(OR(I76="",X76&gt;U76),1,0),0)</f>
        <v/>
      </c>
      <c r="AF76" s="72">
        <f>IF(M76="Yes",IF(OR(N76="",Y76&gt;V76),1,0),0)</f>
        <v/>
      </c>
      <c r="AG76" s="72">
        <f>IF(E76="Yes",IF(AND(AA76=0,AC76=0,AD76=0,AE76=0,J76&lt;&gt;"",K76&lt;&gt;""),1,0),0)</f>
        <v/>
      </c>
      <c r="AH76" s="27">
        <f>IF(E76&lt;&gt;"Yes","Excluded",IF(OR(AA76=1,AC76=1,AD76=1,AE76=1,AF76=1,AJ76=1),"Fail",IF(OR(AND(AB76=1,OR(R76&lt;&gt;"Yes",S76&lt;&gt;"Yes")),AK76=1),"Warning","Pass")))</f>
        <v/>
      </c>
      <c r="AI76" s="27" t="str"/>
      <c r="AJ76" s="73">
        <f>IF(E76="Yes",IF(OR(O76="",Z76&gt;W76),1,0),0)</f>
        <v/>
      </c>
      <c r="AK76" s="73">
        <f>IF(E76="Yes",IF(T76="Yes",0,1),0)</f>
        <v/>
      </c>
    </row>
    <row r="77">
      <c r="A77" s="27" t="str"/>
      <c r="B77" s="27" t="str"/>
      <c r="C77" s="27" t="str"/>
      <c r="D77" s="27" t="str"/>
      <c r="E77" s="27" t="str"/>
      <c r="F77" s="70" t="str"/>
      <c r="G77" s="70" t="str"/>
      <c r="H77" s="70" t="str"/>
      <c r="I77" s="70" t="str"/>
      <c r="J77" s="70" t="str"/>
      <c r="K77" s="70" t="str"/>
      <c r="L77" s="70" t="str"/>
      <c r="M77" s="70" t="str"/>
      <c r="N77" s="70" t="str"/>
      <c r="O77" s="70" t="str"/>
      <c r="P77" s="27" t="str"/>
      <c r="Q77" s="27" t="str"/>
      <c r="R77" s="27" t="str"/>
      <c r="S77" s="27" t="str"/>
      <c r="T77" s="27" t="str"/>
      <c r="U77" s="27" t="str"/>
      <c r="V77" s="27" t="str"/>
      <c r="W77" s="27" t="str"/>
      <c r="X77" s="71">
        <f>IF(OR(F77="",I77=""),"",ROUND((I77-F77)*1440,2))</f>
        <v/>
      </c>
      <c r="Y77" s="71">
        <f>IF(OR(M77&lt;&gt;"Yes",I77="",N77=""),"",ROUND((N77-I77)*1440,2))</f>
        <v/>
      </c>
      <c r="Z77" s="71">
        <f>IF(OR(F77="",O77=""),"",ROUND((O77-F77)*1440,2))</f>
        <v/>
      </c>
      <c r="AA77" s="72">
        <f>IF(E77="Yes",IF(OR(G77="",P77&lt;&gt;1),1,0),0)</f>
        <v/>
      </c>
      <c r="AB77" s="72">
        <f>IF(E77="Yes",IF(Q77="No",1,0),0)</f>
        <v/>
      </c>
      <c r="AC77" s="72">
        <f>IF(E77="Yes",IF(P77&gt;1,1,0),0)</f>
        <v/>
      </c>
      <c r="AD77" s="72">
        <f>IF(AND(E77="Yes",J77&lt;&gt;"",K77&lt;&gt;"",J77&lt;&gt;K77),1,0)</f>
        <v/>
      </c>
      <c r="AE77" s="72">
        <f>IF(E77="Yes",IF(OR(I77="",X77&gt;U77),1,0),0)</f>
        <v/>
      </c>
      <c r="AF77" s="72">
        <f>IF(M77="Yes",IF(OR(N77="",Y77&gt;V77),1,0),0)</f>
        <v/>
      </c>
      <c r="AG77" s="72">
        <f>IF(E77="Yes",IF(AND(AA77=0,AC77=0,AD77=0,AE77=0,J77&lt;&gt;"",K77&lt;&gt;""),1,0),0)</f>
        <v/>
      </c>
      <c r="AH77" s="27">
        <f>IF(E77&lt;&gt;"Yes","Excluded",IF(OR(AA77=1,AC77=1,AD77=1,AE77=1,AF77=1,AJ77=1),"Fail",IF(OR(AND(AB77=1,OR(R77&lt;&gt;"Yes",S77&lt;&gt;"Yes")),AK77=1),"Warning","Pass")))</f>
        <v/>
      </c>
      <c r="AI77" s="27" t="str"/>
      <c r="AJ77" s="73">
        <f>IF(E77="Yes",IF(OR(O77="",Z77&gt;W77),1,0),0)</f>
        <v/>
      </c>
      <c r="AK77" s="73">
        <f>IF(E77="Yes",IF(T77="Yes",0,1),0)</f>
        <v/>
      </c>
    </row>
    <row r="78">
      <c r="A78" s="27" t="str"/>
      <c r="B78" s="27" t="str"/>
      <c r="C78" s="27" t="str"/>
      <c r="D78" s="27" t="str"/>
      <c r="E78" s="27" t="str"/>
      <c r="F78" s="70" t="str"/>
      <c r="G78" s="70" t="str"/>
      <c r="H78" s="70" t="str"/>
      <c r="I78" s="70" t="str"/>
      <c r="J78" s="70" t="str"/>
      <c r="K78" s="70" t="str"/>
      <c r="L78" s="70" t="str"/>
      <c r="M78" s="70" t="str"/>
      <c r="N78" s="70" t="str"/>
      <c r="O78" s="70" t="str"/>
      <c r="P78" s="27" t="str"/>
      <c r="Q78" s="27" t="str"/>
      <c r="R78" s="27" t="str"/>
      <c r="S78" s="27" t="str"/>
      <c r="T78" s="27" t="str"/>
      <c r="U78" s="27" t="str"/>
      <c r="V78" s="27" t="str"/>
      <c r="W78" s="27" t="str"/>
      <c r="X78" s="71">
        <f>IF(OR(F78="",I78=""),"",ROUND((I78-F78)*1440,2))</f>
        <v/>
      </c>
      <c r="Y78" s="71">
        <f>IF(OR(M78&lt;&gt;"Yes",I78="",N78=""),"",ROUND((N78-I78)*1440,2))</f>
        <v/>
      </c>
      <c r="Z78" s="71">
        <f>IF(OR(F78="",O78=""),"",ROUND((O78-F78)*1440,2))</f>
        <v/>
      </c>
      <c r="AA78" s="72">
        <f>IF(E78="Yes",IF(OR(G78="",P78&lt;&gt;1),1,0),0)</f>
        <v/>
      </c>
      <c r="AB78" s="72">
        <f>IF(E78="Yes",IF(Q78="No",1,0),0)</f>
        <v/>
      </c>
      <c r="AC78" s="72">
        <f>IF(E78="Yes",IF(P78&gt;1,1,0),0)</f>
        <v/>
      </c>
      <c r="AD78" s="72">
        <f>IF(AND(E78="Yes",J78&lt;&gt;"",K78&lt;&gt;"",J78&lt;&gt;K78),1,0)</f>
        <v/>
      </c>
      <c r="AE78" s="72">
        <f>IF(E78="Yes",IF(OR(I78="",X78&gt;U78),1,0),0)</f>
        <v/>
      </c>
      <c r="AF78" s="72">
        <f>IF(M78="Yes",IF(OR(N78="",Y78&gt;V78),1,0),0)</f>
        <v/>
      </c>
      <c r="AG78" s="72">
        <f>IF(E78="Yes",IF(AND(AA78=0,AC78=0,AD78=0,AE78=0,J78&lt;&gt;"",K78&lt;&gt;""),1,0),0)</f>
        <v/>
      </c>
      <c r="AH78" s="27">
        <f>IF(E78&lt;&gt;"Yes","Excluded",IF(OR(AA78=1,AC78=1,AD78=1,AE78=1,AF78=1,AJ78=1),"Fail",IF(OR(AND(AB78=1,OR(R78&lt;&gt;"Yes",S78&lt;&gt;"Yes")),AK78=1),"Warning","Pass")))</f>
        <v/>
      </c>
      <c r="AI78" s="27" t="str"/>
      <c r="AJ78" s="73">
        <f>IF(E78="Yes",IF(OR(O78="",Z78&gt;W78),1,0),0)</f>
        <v/>
      </c>
      <c r="AK78" s="73">
        <f>IF(E78="Yes",IF(T78="Yes",0,1),0)</f>
        <v/>
      </c>
    </row>
    <row r="79">
      <c r="A79" s="27" t="str"/>
      <c r="B79" s="27" t="str"/>
      <c r="C79" s="27" t="str"/>
      <c r="D79" s="27" t="str"/>
      <c r="E79" s="27" t="str"/>
      <c r="F79" s="70" t="str"/>
      <c r="G79" s="70" t="str"/>
      <c r="H79" s="70" t="str"/>
      <c r="I79" s="70" t="str"/>
      <c r="J79" s="70" t="str"/>
      <c r="K79" s="70" t="str"/>
      <c r="L79" s="70" t="str"/>
      <c r="M79" s="70" t="str"/>
      <c r="N79" s="70" t="str"/>
      <c r="O79" s="70" t="str"/>
      <c r="P79" s="27" t="str"/>
      <c r="Q79" s="27" t="str"/>
      <c r="R79" s="27" t="str"/>
      <c r="S79" s="27" t="str"/>
      <c r="T79" s="27" t="str"/>
      <c r="U79" s="27" t="str"/>
      <c r="V79" s="27" t="str"/>
      <c r="W79" s="27" t="str"/>
      <c r="X79" s="71">
        <f>IF(OR(F79="",I79=""),"",ROUND((I79-F79)*1440,2))</f>
        <v/>
      </c>
      <c r="Y79" s="71">
        <f>IF(OR(M79&lt;&gt;"Yes",I79="",N79=""),"",ROUND((N79-I79)*1440,2))</f>
        <v/>
      </c>
      <c r="Z79" s="71">
        <f>IF(OR(F79="",O79=""),"",ROUND((O79-F79)*1440,2))</f>
        <v/>
      </c>
      <c r="AA79" s="72">
        <f>IF(E79="Yes",IF(OR(G79="",P79&lt;&gt;1),1,0),0)</f>
        <v/>
      </c>
      <c r="AB79" s="72">
        <f>IF(E79="Yes",IF(Q79="No",1,0),0)</f>
        <v/>
      </c>
      <c r="AC79" s="72">
        <f>IF(E79="Yes",IF(P79&gt;1,1,0),0)</f>
        <v/>
      </c>
      <c r="AD79" s="72">
        <f>IF(AND(E79="Yes",J79&lt;&gt;"",K79&lt;&gt;"",J79&lt;&gt;K79),1,0)</f>
        <v/>
      </c>
      <c r="AE79" s="72">
        <f>IF(E79="Yes",IF(OR(I79="",X79&gt;U79),1,0),0)</f>
        <v/>
      </c>
      <c r="AF79" s="72">
        <f>IF(M79="Yes",IF(OR(N79="",Y79&gt;V79),1,0),0)</f>
        <v/>
      </c>
      <c r="AG79" s="72">
        <f>IF(E79="Yes",IF(AND(AA79=0,AC79=0,AD79=0,AE79=0,J79&lt;&gt;"",K79&lt;&gt;""),1,0),0)</f>
        <v/>
      </c>
      <c r="AH79" s="27">
        <f>IF(E79&lt;&gt;"Yes","Excluded",IF(OR(AA79=1,AC79=1,AD79=1,AE79=1,AF79=1,AJ79=1),"Fail",IF(OR(AND(AB79=1,OR(R79&lt;&gt;"Yes",S79&lt;&gt;"Yes")),AK79=1),"Warning","Pass")))</f>
        <v/>
      </c>
      <c r="AI79" s="27" t="str"/>
      <c r="AJ79" s="73">
        <f>IF(E79="Yes",IF(OR(O79="",Z79&gt;W79),1,0),0)</f>
        <v/>
      </c>
      <c r="AK79" s="73">
        <f>IF(E79="Yes",IF(T79="Yes",0,1),0)</f>
        <v/>
      </c>
    </row>
    <row r="80">
      <c r="A80" s="27" t="str"/>
      <c r="B80" s="27" t="str"/>
      <c r="C80" s="27" t="str"/>
      <c r="D80" s="27" t="str"/>
      <c r="E80" s="27" t="str"/>
      <c r="F80" s="70" t="str"/>
      <c r="G80" s="70" t="str"/>
      <c r="H80" s="70" t="str"/>
      <c r="I80" s="70" t="str"/>
      <c r="J80" s="70" t="str"/>
      <c r="K80" s="70" t="str"/>
      <c r="L80" s="70" t="str"/>
      <c r="M80" s="70" t="str"/>
      <c r="N80" s="70" t="str"/>
      <c r="O80" s="70" t="str"/>
      <c r="P80" s="27" t="str"/>
      <c r="Q80" s="27" t="str"/>
      <c r="R80" s="27" t="str"/>
      <c r="S80" s="27" t="str"/>
      <c r="T80" s="27" t="str"/>
      <c r="U80" s="27" t="str"/>
      <c r="V80" s="27" t="str"/>
      <c r="W80" s="27" t="str"/>
      <c r="X80" s="71">
        <f>IF(OR(F80="",I80=""),"",ROUND((I80-F80)*1440,2))</f>
        <v/>
      </c>
      <c r="Y80" s="71">
        <f>IF(OR(M80&lt;&gt;"Yes",I80="",N80=""),"",ROUND((N80-I80)*1440,2))</f>
        <v/>
      </c>
      <c r="Z80" s="71">
        <f>IF(OR(F80="",O80=""),"",ROUND((O80-F80)*1440,2))</f>
        <v/>
      </c>
      <c r="AA80" s="72">
        <f>IF(E80="Yes",IF(OR(G80="",P80&lt;&gt;1),1,0),0)</f>
        <v/>
      </c>
      <c r="AB80" s="72">
        <f>IF(E80="Yes",IF(Q80="No",1,0),0)</f>
        <v/>
      </c>
      <c r="AC80" s="72">
        <f>IF(E80="Yes",IF(P80&gt;1,1,0),0)</f>
        <v/>
      </c>
      <c r="AD80" s="72">
        <f>IF(AND(E80="Yes",J80&lt;&gt;"",K80&lt;&gt;"",J80&lt;&gt;K80),1,0)</f>
        <v/>
      </c>
      <c r="AE80" s="72">
        <f>IF(E80="Yes",IF(OR(I80="",X80&gt;U80),1,0),0)</f>
        <v/>
      </c>
      <c r="AF80" s="72">
        <f>IF(M80="Yes",IF(OR(N80="",Y80&gt;V80),1,0),0)</f>
        <v/>
      </c>
      <c r="AG80" s="72">
        <f>IF(E80="Yes",IF(AND(AA80=0,AC80=0,AD80=0,AE80=0,J80&lt;&gt;"",K80&lt;&gt;""),1,0),0)</f>
        <v/>
      </c>
      <c r="AH80" s="27">
        <f>IF(E80&lt;&gt;"Yes","Excluded",IF(OR(AA80=1,AC80=1,AD80=1,AE80=1,AF80=1,AJ80=1),"Fail",IF(OR(AND(AB80=1,OR(R80&lt;&gt;"Yes",S80&lt;&gt;"Yes")),AK80=1),"Warning","Pass")))</f>
        <v/>
      </c>
      <c r="AI80" s="27" t="str"/>
      <c r="AJ80" s="73">
        <f>IF(E80="Yes",IF(OR(O80="",Z80&gt;W80),1,0),0)</f>
        <v/>
      </c>
      <c r="AK80" s="73">
        <f>IF(E80="Yes",IF(T80="Yes",0,1),0)</f>
        <v/>
      </c>
    </row>
    <row r="81">
      <c r="A81" s="27" t="str"/>
      <c r="B81" s="27" t="str"/>
      <c r="C81" s="27" t="str"/>
      <c r="D81" s="27" t="str"/>
      <c r="E81" s="27" t="str"/>
      <c r="F81" s="70" t="str"/>
      <c r="G81" s="70" t="str"/>
      <c r="H81" s="70" t="str"/>
      <c r="I81" s="70" t="str"/>
      <c r="J81" s="70" t="str"/>
      <c r="K81" s="70" t="str"/>
      <c r="L81" s="70" t="str"/>
      <c r="M81" s="70" t="str"/>
      <c r="N81" s="70" t="str"/>
      <c r="O81" s="70" t="str"/>
      <c r="P81" s="27" t="str"/>
      <c r="Q81" s="27" t="str"/>
      <c r="R81" s="27" t="str"/>
      <c r="S81" s="27" t="str"/>
      <c r="T81" s="27" t="str"/>
      <c r="U81" s="27" t="str"/>
      <c r="V81" s="27" t="str"/>
      <c r="W81" s="27" t="str"/>
      <c r="X81" s="71">
        <f>IF(OR(F81="",I81=""),"",ROUND((I81-F81)*1440,2))</f>
        <v/>
      </c>
      <c r="Y81" s="71">
        <f>IF(OR(M81&lt;&gt;"Yes",I81="",N81=""),"",ROUND((N81-I81)*1440,2))</f>
        <v/>
      </c>
      <c r="Z81" s="71">
        <f>IF(OR(F81="",O81=""),"",ROUND((O81-F81)*1440,2))</f>
        <v/>
      </c>
      <c r="AA81" s="72">
        <f>IF(E81="Yes",IF(OR(G81="",P81&lt;&gt;1),1,0),0)</f>
        <v/>
      </c>
      <c r="AB81" s="72">
        <f>IF(E81="Yes",IF(Q81="No",1,0),0)</f>
        <v/>
      </c>
      <c r="AC81" s="72">
        <f>IF(E81="Yes",IF(P81&gt;1,1,0),0)</f>
        <v/>
      </c>
      <c r="AD81" s="72">
        <f>IF(AND(E81="Yes",J81&lt;&gt;"",K81&lt;&gt;"",J81&lt;&gt;K81),1,0)</f>
        <v/>
      </c>
      <c r="AE81" s="72">
        <f>IF(E81="Yes",IF(OR(I81="",X81&gt;U81),1,0),0)</f>
        <v/>
      </c>
      <c r="AF81" s="72">
        <f>IF(M81="Yes",IF(OR(N81="",Y81&gt;V81),1,0),0)</f>
        <v/>
      </c>
      <c r="AG81" s="72">
        <f>IF(E81="Yes",IF(AND(AA81=0,AC81=0,AD81=0,AE81=0,J81&lt;&gt;"",K81&lt;&gt;""),1,0),0)</f>
        <v/>
      </c>
      <c r="AH81" s="27">
        <f>IF(E81&lt;&gt;"Yes","Excluded",IF(OR(AA81=1,AC81=1,AD81=1,AE81=1,AF81=1,AJ81=1),"Fail",IF(OR(AND(AB81=1,OR(R81&lt;&gt;"Yes",S81&lt;&gt;"Yes")),AK81=1),"Warning","Pass")))</f>
        <v/>
      </c>
      <c r="AI81" s="27" t="str"/>
      <c r="AJ81" s="73">
        <f>IF(E81="Yes",IF(OR(O81="",Z81&gt;W81),1,0),0)</f>
        <v/>
      </c>
      <c r="AK81" s="73">
        <f>IF(E81="Yes",IF(T81="Yes",0,1),0)</f>
        <v/>
      </c>
    </row>
    <row r="82">
      <c r="A82" s="27" t="str"/>
      <c r="B82" s="27" t="str"/>
      <c r="C82" s="27" t="str"/>
      <c r="D82" s="27" t="str"/>
      <c r="E82" s="27" t="str"/>
      <c r="F82" s="70" t="str"/>
      <c r="G82" s="70" t="str"/>
      <c r="H82" s="70" t="str"/>
      <c r="I82" s="70" t="str"/>
      <c r="J82" s="70" t="str"/>
      <c r="K82" s="70" t="str"/>
      <c r="L82" s="70" t="str"/>
      <c r="M82" s="70" t="str"/>
      <c r="N82" s="70" t="str"/>
      <c r="O82" s="70" t="str"/>
      <c r="P82" s="27" t="str"/>
      <c r="Q82" s="27" t="str"/>
      <c r="R82" s="27" t="str"/>
      <c r="S82" s="27" t="str"/>
      <c r="T82" s="27" t="str"/>
      <c r="U82" s="27" t="str"/>
      <c r="V82" s="27" t="str"/>
      <c r="W82" s="27" t="str"/>
      <c r="X82" s="71">
        <f>IF(OR(F82="",I82=""),"",ROUND((I82-F82)*1440,2))</f>
        <v/>
      </c>
      <c r="Y82" s="71">
        <f>IF(OR(M82&lt;&gt;"Yes",I82="",N82=""),"",ROUND((N82-I82)*1440,2))</f>
        <v/>
      </c>
      <c r="Z82" s="71">
        <f>IF(OR(F82="",O82=""),"",ROUND((O82-F82)*1440,2))</f>
        <v/>
      </c>
      <c r="AA82" s="72">
        <f>IF(E82="Yes",IF(OR(G82="",P82&lt;&gt;1),1,0),0)</f>
        <v/>
      </c>
      <c r="AB82" s="72">
        <f>IF(E82="Yes",IF(Q82="No",1,0),0)</f>
        <v/>
      </c>
      <c r="AC82" s="72">
        <f>IF(E82="Yes",IF(P82&gt;1,1,0),0)</f>
        <v/>
      </c>
      <c r="AD82" s="72">
        <f>IF(AND(E82="Yes",J82&lt;&gt;"",K82&lt;&gt;"",J82&lt;&gt;K82),1,0)</f>
        <v/>
      </c>
      <c r="AE82" s="72">
        <f>IF(E82="Yes",IF(OR(I82="",X82&gt;U82),1,0),0)</f>
        <v/>
      </c>
      <c r="AF82" s="72">
        <f>IF(M82="Yes",IF(OR(N82="",Y82&gt;V82),1,0),0)</f>
        <v/>
      </c>
      <c r="AG82" s="72">
        <f>IF(E82="Yes",IF(AND(AA82=0,AC82=0,AD82=0,AE82=0,J82&lt;&gt;"",K82&lt;&gt;""),1,0),0)</f>
        <v/>
      </c>
      <c r="AH82" s="27">
        <f>IF(E82&lt;&gt;"Yes","Excluded",IF(OR(AA82=1,AC82=1,AD82=1,AE82=1,AF82=1,AJ82=1),"Fail",IF(OR(AND(AB82=1,OR(R82&lt;&gt;"Yes",S82&lt;&gt;"Yes")),AK82=1),"Warning","Pass")))</f>
        <v/>
      </c>
      <c r="AI82" s="27" t="str"/>
      <c r="AJ82" s="73">
        <f>IF(E82="Yes",IF(OR(O82="",Z82&gt;W82),1,0),0)</f>
        <v/>
      </c>
      <c r="AK82" s="73">
        <f>IF(E82="Yes",IF(T82="Yes",0,1),0)</f>
        <v/>
      </c>
    </row>
    <row r="83">
      <c r="A83" s="27" t="str"/>
      <c r="B83" s="27" t="str"/>
      <c r="C83" s="27" t="str"/>
      <c r="D83" s="27" t="str"/>
      <c r="E83" s="27" t="str"/>
      <c r="F83" s="70" t="str"/>
      <c r="G83" s="70" t="str"/>
      <c r="H83" s="70" t="str"/>
      <c r="I83" s="70" t="str"/>
      <c r="J83" s="70" t="str"/>
      <c r="K83" s="70" t="str"/>
      <c r="L83" s="70" t="str"/>
      <c r="M83" s="70" t="str"/>
      <c r="N83" s="70" t="str"/>
      <c r="O83" s="70" t="str"/>
      <c r="P83" s="27" t="str"/>
      <c r="Q83" s="27" t="str"/>
      <c r="R83" s="27" t="str"/>
      <c r="S83" s="27" t="str"/>
      <c r="T83" s="27" t="str"/>
      <c r="U83" s="27" t="str"/>
      <c r="V83" s="27" t="str"/>
      <c r="W83" s="27" t="str"/>
      <c r="X83" s="71">
        <f>IF(OR(F83="",I83=""),"",ROUND((I83-F83)*1440,2))</f>
        <v/>
      </c>
      <c r="Y83" s="71">
        <f>IF(OR(M83&lt;&gt;"Yes",I83="",N83=""),"",ROUND((N83-I83)*1440,2))</f>
        <v/>
      </c>
      <c r="Z83" s="71">
        <f>IF(OR(F83="",O83=""),"",ROUND((O83-F83)*1440,2))</f>
        <v/>
      </c>
      <c r="AA83" s="72">
        <f>IF(E83="Yes",IF(OR(G83="",P83&lt;&gt;1),1,0),0)</f>
        <v/>
      </c>
      <c r="AB83" s="72">
        <f>IF(E83="Yes",IF(Q83="No",1,0),0)</f>
        <v/>
      </c>
      <c r="AC83" s="72">
        <f>IF(E83="Yes",IF(P83&gt;1,1,0),0)</f>
        <v/>
      </c>
      <c r="AD83" s="72">
        <f>IF(AND(E83="Yes",J83&lt;&gt;"",K83&lt;&gt;"",J83&lt;&gt;K83),1,0)</f>
        <v/>
      </c>
      <c r="AE83" s="72">
        <f>IF(E83="Yes",IF(OR(I83="",X83&gt;U83),1,0),0)</f>
        <v/>
      </c>
      <c r="AF83" s="72">
        <f>IF(M83="Yes",IF(OR(N83="",Y83&gt;V83),1,0),0)</f>
        <v/>
      </c>
      <c r="AG83" s="72">
        <f>IF(E83="Yes",IF(AND(AA83=0,AC83=0,AD83=0,AE83=0,J83&lt;&gt;"",K83&lt;&gt;""),1,0),0)</f>
        <v/>
      </c>
      <c r="AH83" s="27">
        <f>IF(E83&lt;&gt;"Yes","Excluded",IF(OR(AA83=1,AC83=1,AD83=1,AE83=1,AF83=1,AJ83=1),"Fail",IF(OR(AND(AB83=1,OR(R83&lt;&gt;"Yes",S83&lt;&gt;"Yes")),AK83=1),"Warning","Pass")))</f>
        <v/>
      </c>
      <c r="AI83" s="27" t="str"/>
      <c r="AJ83" s="73">
        <f>IF(E83="Yes",IF(OR(O83="",Z83&gt;W83),1,0),0)</f>
        <v/>
      </c>
      <c r="AK83" s="73">
        <f>IF(E83="Yes",IF(T83="Yes",0,1),0)</f>
        <v/>
      </c>
    </row>
    <row r="84">
      <c r="A84" s="27" t="str"/>
      <c r="B84" s="27" t="str"/>
      <c r="C84" s="27" t="str"/>
      <c r="D84" s="27" t="str"/>
      <c r="E84" s="27" t="str"/>
      <c r="F84" s="70" t="str"/>
      <c r="G84" s="70" t="str"/>
      <c r="H84" s="70" t="str"/>
      <c r="I84" s="70" t="str"/>
      <c r="J84" s="70" t="str"/>
      <c r="K84" s="70" t="str"/>
      <c r="L84" s="70" t="str"/>
      <c r="M84" s="70" t="str"/>
      <c r="N84" s="70" t="str"/>
      <c r="O84" s="70" t="str"/>
      <c r="P84" s="27" t="str"/>
      <c r="Q84" s="27" t="str"/>
      <c r="R84" s="27" t="str"/>
      <c r="S84" s="27" t="str"/>
      <c r="T84" s="27" t="str"/>
      <c r="U84" s="27" t="str"/>
      <c r="V84" s="27" t="str"/>
      <c r="W84" s="27" t="str"/>
      <c r="X84" s="71">
        <f>IF(OR(F84="",I84=""),"",ROUND((I84-F84)*1440,2))</f>
        <v/>
      </c>
      <c r="Y84" s="71">
        <f>IF(OR(M84&lt;&gt;"Yes",I84="",N84=""),"",ROUND((N84-I84)*1440,2))</f>
        <v/>
      </c>
      <c r="Z84" s="71">
        <f>IF(OR(F84="",O84=""),"",ROUND((O84-F84)*1440,2))</f>
        <v/>
      </c>
      <c r="AA84" s="72">
        <f>IF(E84="Yes",IF(OR(G84="",P84&lt;&gt;1),1,0),0)</f>
        <v/>
      </c>
      <c r="AB84" s="72">
        <f>IF(E84="Yes",IF(Q84="No",1,0),0)</f>
        <v/>
      </c>
      <c r="AC84" s="72">
        <f>IF(E84="Yes",IF(P84&gt;1,1,0),0)</f>
        <v/>
      </c>
      <c r="AD84" s="72">
        <f>IF(AND(E84="Yes",J84&lt;&gt;"",K84&lt;&gt;"",J84&lt;&gt;K84),1,0)</f>
        <v/>
      </c>
      <c r="AE84" s="72">
        <f>IF(E84="Yes",IF(OR(I84="",X84&gt;U84),1,0),0)</f>
        <v/>
      </c>
      <c r="AF84" s="72">
        <f>IF(M84="Yes",IF(OR(N84="",Y84&gt;V84),1,0),0)</f>
        <v/>
      </c>
      <c r="AG84" s="72">
        <f>IF(E84="Yes",IF(AND(AA84=0,AC84=0,AD84=0,AE84=0,J84&lt;&gt;"",K84&lt;&gt;""),1,0),0)</f>
        <v/>
      </c>
      <c r="AH84" s="27">
        <f>IF(E84&lt;&gt;"Yes","Excluded",IF(OR(AA84=1,AC84=1,AD84=1,AE84=1,AF84=1,AJ84=1),"Fail",IF(OR(AND(AB84=1,OR(R84&lt;&gt;"Yes",S84&lt;&gt;"Yes")),AK84=1),"Warning","Pass")))</f>
        <v/>
      </c>
      <c r="AI84" s="27" t="str"/>
      <c r="AJ84" s="73">
        <f>IF(E84="Yes",IF(OR(O84="",Z84&gt;W84),1,0),0)</f>
        <v/>
      </c>
      <c r="AK84" s="73">
        <f>IF(E84="Yes",IF(T84="Yes",0,1),0)</f>
        <v/>
      </c>
    </row>
    <row r="85">
      <c r="A85" s="27" t="str"/>
      <c r="B85" s="27" t="str"/>
      <c r="C85" s="27" t="str"/>
      <c r="D85" s="27" t="str"/>
      <c r="E85" s="27" t="str"/>
      <c r="F85" s="70" t="str"/>
      <c r="G85" s="70" t="str"/>
      <c r="H85" s="70" t="str"/>
      <c r="I85" s="70" t="str"/>
      <c r="J85" s="70" t="str"/>
      <c r="K85" s="70" t="str"/>
      <c r="L85" s="70" t="str"/>
      <c r="M85" s="70" t="str"/>
      <c r="N85" s="70" t="str"/>
      <c r="O85" s="70" t="str"/>
      <c r="P85" s="27" t="str"/>
      <c r="Q85" s="27" t="str"/>
      <c r="R85" s="27" t="str"/>
      <c r="S85" s="27" t="str"/>
      <c r="T85" s="27" t="str"/>
      <c r="U85" s="27" t="str"/>
      <c r="V85" s="27" t="str"/>
      <c r="W85" s="27" t="str"/>
      <c r="X85" s="71">
        <f>IF(OR(F85="",I85=""),"",ROUND((I85-F85)*1440,2))</f>
        <v/>
      </c>
      <c r="Y85" s="71">
        <f>IF(OR(M85&lt;&gt;"Yes",I85="",N85=""),"",ROUND((N85-I85)*1440,2))</f>
        <v/>
      </c>
      <c r="Z85" s="71">
        <f>IF(OR(F85="",O85=""),"",ROUND((O85-F85)*1440,2))</f>
        <v/>
      </c>
      <c r="AA85" s="72">
        <f>IF(E85="Yes",IF(OR(G85="",P85&lt;&gt;1),1,0),0)</f>
        <v/>
      </c>
      <c r="AB85" s="72">
        <f>IF(E85="Yes",IF(Q85="No",1,0),0)</f>
        <v/>
      </c>
      <c r="AC85" s="72">
        <f>IF(E85="Yes",IF(P85&gt;1,1,0),0)</f>
        <v/>
      </c>
      <c r="AD85" s="72">
        <f>IF(AND(E85="Yes",J85&lt;&gt;"",K85&lt;&gt;"",J85&lt;&gt;K85),1,0)</f>
        <v/>
      </c>
      <c r="AE85" s="72">
        <f>IF(E85="Yes",IF(OR(I85="",X85&gt;U85),1,0),0)</f>
        <v/>
      </c>
      <c r="AF85" s="72">
        <f>IF(M85="Yes",IF(OR(N85="",Y85&gt;V85),1,0),0)</f>
        <v/>
      </c>
      <c r="AG85" s="72">
        <f>IF(E85="Yes",IF(AND(AA85=0,AC85=0,AD85=0,AE85=0,J85&lt;&gt;"",K85&lt;&gt;""),1,0),0)</f>
        <v/>
      </c>
      <c r="AH85" s="27">
        <f>IF(E85&lt;&gt;"Yes","Excluded",IF(OR(AA85=1,AC85=1,AD85=1,AE85=1,AF85=1,AJ85=1),"Fail",IF(OR(AND(AB85=1,OR(R85&lt;&gt;"Yes",S85&lt;&gt;"Yes")),AK85=1),"Warning","Pass")))</f>
        <v/>
      </c>
      <c r="AI85" s="27" t="str"/>
      <c r="AJ85" s="73">
        <f>IF(E85="Yes",IF(OR(O85="",Z85&gt;W85),1,0),0)</f>
        <v/>
      </c>
      <c r="AK85" s="73">
        <f>IF(E85="Yes",IF(T85="Yes",0,1),0)</f>
        <v/>
      </c>
    </row>
    <row r="86">
      <c r="A86" s="27" t="str"/>
      <c r="B86" s="27" t="str"/>
      <c r="C86" s="27" t="str"/>
      <c r="D86" s="27" t="str"/>
      <c r="E86" s="27" t="str"/>
      <c r="F86" s="70" t="str"/>
      <c r="G86" s="70" t="str"/>
      <c r="H86" s="70" t="str"/>
      <c r="I86" s="70" t="str"/>
      <c r="J86" s="70" t="str"/>
      <c r="K86" s="70" t="str"/>
      <c r="L86" s="70" t="str"/>
      <c r="M86" s="70" t="str"/>
      <c r="N86" s="70" t="str"/>
      <c r="O86" s="70" t="str"/>
      <c r="P86" s="27" t="str"/>
      <c r="Q86" s="27" t="str"/>
      <c r="R86" s="27" t="str"/>
      <c r="S86" s="27" t="str"/>
      <c r="T86" s="27" t="str"/>
      <c r="U86" s="27" t="str"/>
      <c r="V86" s="27" t="str"/>
      <c r="W86" s="27" t="str"/>
      <c r="X86" s="71">
        <f>IF(OR(F86="",I86=""),"",ROUND((I86-F86)*1440,2))</f>
        <v/>
      </c>
      <c r="Y86" s="71">
        <f>IF(OR(M86&lt;&gt;"Yes",I86="",N86=""),"",ROUND((N86-I86)*1440,2))</f>
        <v/>
      </c>
      <c r="Z86" s="71">
        <f>IF(OR(F86="",O86=""),"",ROUND((O86-F86)*1440,2))</f>
        <v/>
      </c>
      <c r="AA86" s="72">
        <f>IF(E86="Yes",IF(OR(G86="",P86&lt;&gt;1),1,0),0)</f>
        <v/>
      </c>
      <c r="AB86" s="72">
        <f>IF(E86="Yes",IF(Q86="No",1,0),0)</f>
        <v/>
      </c>
      <c r="AC86" s="72">
        <f>IF(E86="Yes",IF(P86&gt;1,1,0),0)</f>
        <v/>
      </c>
      <c r="AD86" s="72">
        <f>IF(AND(E86="Yes",J86&lt;&gt;"",K86&lt;&gt;"",J86&lt;&gt;K86),1,0)</f>
        <v/>
      </c>
      <c r="AE86" s="72">
        <f>IF(E86="Yes",IF(OR(I86="",X86&gt;U86),1,0),0)</f>
        <v/>
      </c>
      <c r="AF86" s="72">
        <f>IF(M86="Yes",IF(OR(N86="",Y86&gt;V86),1,0),0)</f>
        <v/>
      </c>
      <c r="AG86" s="72">
        <f>IF(E86="Yes",IF(AND(AA86=0,AC86=0,AD86=0,AE86=0,J86&lt;&gt;"",K86&lt;&gt;""),1,0),0)</f>
        <v/>
      </c>
      <c r="AH86" s="27">
        <f>IF(E86&lt;&gt;"Yes","Excluded",IF(OR(AA86=1,AC86=1,AD86=1,AE86=1,AF86=1,AJ86=1),"Fail",IF(OR(AND(AB86=1,OR(R86&lt;&gt;"Yes",S86&lt;&gt;"Yes")),AK86=1),"Warning","Pass")))</f>
        <v/>
      </c>
      <c r="AI86" s="27" t="str"/>
      <c r="AJ86" s="73">
        <f>IF(E86="Yes",IF(OR(O86="",Z86&gt;W86),1,0),0)</f>
        <v/>
      </c>
      <c r="AK86" s="73">
        <f>IF(E86="Yes",IF(T86="Yes",0,1),0)</f>
        <v/>
      </c>
    </row>
    <row r="87">
      <c r="A87" s="27" t="str"/>
      <c r="B87" s="27" t="str"/>
      <c r="C87" s="27" t="str"/>
      <c r="D87" s="27" t="str"/>
      <c r="E87" s="27" t="str"/>
      <c r="F87" s="70" t="str"/>
      <c r="G87" s="70" t="str"/>
      <c r="H87" s="70" t="str"/>
      <c r="I87" s="70" t="str"/>
      <c r="J87" s="70" t="str"/>
      <c r="K87" s="70" t="str"/>
      <c r="L87" s="70" t="str"/>
      <c r="M87" s="70" t="str"/>
      <c r="N87" s="70" t="str"/>
      <c r="O87" s="70" t="str"/>
      <c r="P87" s="27" t="str"/>
      <c r="Q87" s="27" t="str"/>
      <c r="R87" s="27" t="str"/>
      <c r="S87" s="27" t="str"/>
      <c r="T87" s="27" t="str"/>
      <c r="U87" s="27" t="str"/>
      <c r="V87" s="27" t="str"/>
      <c r="W87" s="27" t="str"/>
      <c r="X87" s="71">
        <f>IF(OR(F87="",I87=""),"",ROUND((I87-F87)*1440,2))</f>
        <v/>
      </c>
      <c r="Y87" s="71">
        <f>IF(OR(M87&lt;&gt;"Yes",I87="",N87=""),"",ROUND((N87-I87)*1440,2))</f>
        <v/>
      </c>
      <c r="Z87" s="71">
        <f>IF(OR(F87="",O87=""),"",ROUND((O87-F87)*1440,2))</f>
        <v/>
      </c>
      <c r="AA87" s="72">
        <f>IF(E87="Yes",IF(OR(G87="",P87&lt;&gt;1),1,0),0)</f>
        <v/>
      </c>
      <c r="AB87" s="72">
        <f>IF(E87="Yes",IF(Q87="No",1,0),0)</f>
        <v/>
      </c>
      <c r="AC87" s="72">
        <f>IF(E87="Yes",IF(P87&gt;1,1,0),0)</f>
        <v/>
      </c>
      <c r="AD87" s="72">
        <f>IF(AND(E87="Yes",J87&lt;&gt;"",K87&lt;&gt;"",J87&lt;&gt;K87),1,0)</f>
        <v/>
      </c>
      <c r="AE87" s="72">
        <f>IF(E87="Yes",IF(OR(I87="",X87&gt;U87),1,0),0)</f>
        <v/>
      </c>
      <c r="AF87" s="72">
        <f>IF(M87="Yes",IF(OR(N87="",Y87&gt;V87),1,0),0)</f>
        <v/>
      </c>
      <c r="AG87" s="72">
        <f>IF(E87="Yes",IF(AND(AA87=0,AC87=0,AD87=0,AE87=0,J87&lt;&gt;"",K87&lt;&gt;""),1,0),0)</f>
        <v/>
      </c>
      <c r="AH87" s="27">
        <f>IF(E87&lt;&gt;"Yes","Excluded",IF(OR(AA87=1,AC87=1,AD87=1,AE87=1,AF87=1,AJ87=1),"Fail",IF(OR(AND(AB87=1,OR(R87&lt;&gt;"Yes",S87&lt;&gt;"Yes")),AK87=1),"Warning","Pass")))</f>
        <v/>
      </c>
      <c r="AI87" s="27" t="str"/>
      <c r="AJ87" s="73">
        <f>IF(E87="Yes",IF(OR(O87="",Z87&gt;W87),1,0),0)</f>
        <v/>
      </c>
      <c r="AK87" s="73">
        <f>IF(E87="Yes",IF(T87="Yes",0,1),0)</f>
        <v/>
      </c>
    </row>
    <row r="88">
      <c r="A88" s="27" t="str"/>
      <c r="B88" s="27" t="str"/>
      <c r="C88" s="27" t="str"/>
      <c r="D88" s="27" t="str"/>
      <c r="E88" s="27" t="str"/>
      <c r="F88" s="70" t="str"/>
      <c r="G88" s="70" t="str"/>
      <c r="H88" s="70" t="str"/>
      <c r="I88" s="70" t="str"/>
      <c r="J88" s="70" t="str"/>
      <c r="K88" s="70" t="str"/>
      <c r="L88" s="70" t="str"/>
      <c r="M88" s="70" t="str"/>
      <c r="N88" s="70" t="str"/>
      <c r="O88" s="70" t="str"/>
      <c r="P88" s="27" t="str"/>
      <c r="Q88" s="27" t="str"/>
      <c r="R88" s="27" t="str"/>
      <c r="S88" s="27" t="str"/>
      <c r="T88" s="27" t="str"/>
      <c r="U88" s="27" t="str"/>
      <c r="V88" s="27" t="str"/>
      <c r="W88" s="27" t="str"/>
      <c r="X88" s="71">
        <f>IF(OR(F88="",I88=""),"",ROUND((I88-F88)*1440,2))</f>
        <v/>
      </c>
      <c r="Y88" s="71">
        <f>IF(OR(M88&lt;&gt;"Yes",I88="",N88=""),"",ROUND((N88-I88)*1440,2))</f>
        <v/>
      </c>
      <c r="Z88" s="71">
        <f>IF(OR(F88="",O88=""),"",ROUND((O88-F88)*1440,2))</f>
        <v/>
      </c>
      <c r="AA88" s="72">
        <f>IF(E88="Yes",IF(OR(G88="",P88&lt;&gt;1),1,0),0)</f>
        <v/>
      </c>
      <c r="AB88" s="72">
        <f>IF(E88="Yes",IF(Q88="No",1,0),0)</f>
        <v/>
      </c>
      <c r="AC88" s="72">
        <f>IF(E88="Yes",IF(P88&gt;1,1,0),0)</f>
        <v/>
      </c>
      <c r="AD88" s="72">
        <f>IF(AND(E88="Yes",J88&lt;&gt;"",K88&lt;&gt;"",J88&lt;&gt;K88),1,0)</f>
        <v/>
      </c>
      <c r="AE88" s="72">
        <f>IF(E88="Yes",IF(OR(I88="",X88&gt;U88),1,0),0)</f>
        <v/>
      </c>
      <c r="AF88" s="72">
        <f>IF(M88="Yes",IF(OR(N88="",Y88&gt;V88),1,0),0)</f>
        <v/>
      </c>
      <c r="AG88" s="72">
        <f>IF(E88="Yes",IF(AND(AA88=0,AC88=0,AD88=0,AE88=0,J88&lt;&gt;"",K88&lt;&gt;""),1,0),0)</f>
        <v/>
      </c>
      <c r="AH88" s="27">
        <f>IF(E88&lt;&gt;"Yes","Excluded",IF(OR(AA88=1,AC88=1,AD88=1,AE88=1,AF88=1,AJ88=1),"Fail",IF(OR(AND(AB88=1,OR(R88&lt;&gt;"Yes",S88&lt;&gt;"Yes")),AK88=1),"Warning","Pass")))</f>
        <v/>
      </c>
      <c r="AI88" s="27" t="str"/>
      <c r="AJ88" s="73">
        <f>IF(E88="Yes",IF(OR(O88="",Z88&gt;W88),1,0),0)</f>
        <v/>
      </c>
      <c r="AK88" s="73">
        <f>IF(E88="Yes",IF(T88="Yes",0,1),0)</f>
        <v/>
      </c>
    </row>
    <row r="89">
      <c r="A89" s="27" t="str"/>
      <c r="B89" s="27" t="str"/>
      <c r="C89" s="27" t="str"/>
      <c r="D89" s="27" t="str"/>
      <c r="E89" s="27" t="str"/>
      <c r="F89" s="70" t="str"/>
      <c r="G89" s="70" t="str"/>
      <c r="H89" s="70" t="str"/>
      <c r="I89" s="70" t="str"/>
      <c r="J89" s="70" t="str"/>
      <c r="K89" s="70" t="str"/>
      <c r="L89" s="70" t="str"/>
      <c r="M89" s="70" t="str"/>
      <c r="N89" s="70" t="str"/>
      <c r="O89" s="70" t="str"/>
      <c r="P89" s="27" t="str"/>
      <c r="Q89" s="27" t="str"/>
      <c r="R89" s="27" t="str"/>
      <c r="S89" s="27" t="str"/>
      <c r="T89" s="27" t="str"/>
      <c r="U89" s="27" t="str"/>
      <c r="V89" s="27" t="str"/>
      <c r="W89" s="27" t="str"/>
      <c r="X89" s="71">
        <f>IF(OR(F89="",I89=""),"",ROUND((I89-F89)*1440,2))</f>
        <v/>
      </c>
      <c r="Y89" s="71">
        <f>IF(OR(M89&lt;&gt;"Yes",I89="",N89=""),"",ROUND((N89-I89)*1440,2))</f>
        <v/>
      </c>
      <c r="Z89" s="71">
        <f>IF(OR(F89="",O89=""),"",ROUND((O89-F89)*1440,2))</f>
        <v/>
      </c>
      <c r="AA89" s="72">
        <f>IF(E89="Yes",IF(OR(G89="",P89&lt;&gt;1),1,0),0)</f>
        <v/>
      </c>
      <c r="AB89" s="72">
        <f>IF(E89="Yes",IF(Q89="No",1,0),0)</f>
        <v/>
      </c>
      <c r="AC89" s="72">
        <f>IF(E89="Yes",IF(P89&gt;1,1,0),0)</f>
        <v/>
      </c>
      <c r="AD89" s="72">
        <f>IF(AND(E89="Yes",J89&lt;&gt;"",K89&lt;&gt;"",J89&lt;&gt;K89),1,0)</f>
        <v/>
      </c>
      <c r="AE89" s="72">
        <f>IF(E89="Yes",IF(OR(I89="",X89&gt;U89),1,0),0)</f>
        <v/>
      </c>
      <c r="AF89" s="72">
        <f>IF(M89="Yes",IF(OR(N89="",Y89&gt;V89),1,0),0)</f>
        <v/>
      </c>
      <c r="AG89" s="72">
        <f>IF(E89="Yes",IF(AND(AA89=0,AC89=0,AD89=0,AE89=0,J89&lt;&gt;"",K89&lt;&gt;""),1,0),0)</f>
        <v/>
      </c>
      <c r="AH89" s="27">
        <f>IF(E89&lt;&gt;"Yes","Excluded",IF(OR(AA89=1,AC89=1,AD89=1,AE89=1,AF89=1,AJ89=1),"Fail",IF(OR(AND(AB89=1,OR(R89&lt;&gt;"Yes",S89&lt;&gt;"Yes")),AK89=1),"Warning","Pass")))</f>
        <v/>
      </c>
      <c r="AI89" s="27" t="str"/>
      <c r="AJ89" s="73">
        <f>IF(E89="Yes",IF(OR(O89="",Z89&gt;W89),1,0),0)</f>
        <v/>
      </c>
      <c r="AK89" s="73">
        <f>IF(E89="Yes",IF(T89="Yes",0,1),0)</f>
        <v/>
      </c>
    </row>
    <row r="90">
      <c r="A90" s="27" t="str"/>
      <c r="B90" s="27" t="str"/>
      <c r="C90" s="27" t="str"/>
      <c r="D90" s="27" t="str"/>
      <c r="E90" s="27" t="str"/>
      <c r="F90" s="70" t="str"/>
      <c r="G90" s="70" t="str"/>
      <c r="H90" s="70" t="str"/>
      <c r="I90" s="70" t="str"/>
      <c r="J90" s="70" t="str"/>
      <c r="K90" s="70" t="str"/>
      <c r="L90" s="70" t="str"/>
      <c r="M90" s="70" t="str"/>
      <c r="N90" s="70" t="str"/>
      <c r="O90" s="70" t="str"/>
      <c r="P90" s="27" t="str"/>
      <c r="Q90" s="27" t="str"/>
      <c r="R90" s="27" t="str"/>
      <c r="S90" s="27" t="str"/>
      <c r="T90" s="27" t="str"/>
      <c r="U90" s="27" t="str"/>
      <c r="V90" s="27" t="str"/>
      <c r="W90" s="27" t="str"/>
      <c r="X90" s="71">
        <f>IF(OR(F90="",I90=""),"",ROUND((I90-F90)*1440,2))</f>
        <v/>
      </c>
      <c r="Y90" s="71">
        <f>IF(OR(M90&lt;&gt;"Yes",I90="",N90=""),"",ROUND((N90-I90)*1440,2))</f>
        <v/>
      </c>
      <c r="Z90" s="71">
        <f>IF(OR(F90="",O90=""),"",ROUND((O90-F90)*1440,2))</f>
        <v/>
      </c>
      <c r="AA90" s="72">
        <f>IF(E90="Yes",IF(OR(G90="",P90&lt;&gt;1),1,0),0)</f>
        <v/>
      </c>
      <c r="AB90" s="72">
        <f>IF(E90="Yes",IF(Q90="No",1,0),0)</f>
        <v/>
      </c>
      <c r="AC90" s="72">
        <f>IF(E90="Yes",IF(P90&gt;1,1,0),0)</f>
        <v/>
      </c>
      <c r="AD90" s="72">
        <f>IF(AND(E90="Yes",J90&lt;&gt;"",K90&lt;&gt;"",J90&lt;&gt;K90),1,0)</f>
        <v/>
      </c>
      <c r="AE90" s="72">
        <f>IF(E90="Yes",IF(OR(I90="",X90&gt;U90),1,0),0)</f>
        <v/>
      </c>
      <c r="AF90" s="72">
        <f>IF(M90="Yes",IF(OR(N90="",Y90&gt;V90),1,0),0)</f>
        <v/>
      </c>
      <c r="AG90" s="72">
        <f>IF(E90="Yes",IF(AND(AA90=0,AC90=0,AD90=0,AE90=0,J90&lt;&gt;"",K90&lt;&gt;""),1,0),0)</f>
        <v/>
      </c>
      <c r="AH90" s="27">
        <f>IF(E90&lt;&gt;"Yes","Excluded",IF(OR(AA90=1,AC90=1,AD90=1,AE90=1,AF90=1,AJ90=1),"Fail",IF(OR(AND(AB90=1,OR(R90&lt;&gt;"Yes",S90&lt;&gt;"Yes")),AK90=1),"Warning","Pass")))</f>
        <v/>
      </c>
      <c r="AI90" s="27" t="str"/>
      <c r="AJ90" s="73">
        <f>IF(E90="Yes",IF(OR(O90="",Z90&gt;W90),1,0),0)</f>
        <v/>
      </c>
      <c r="AK90" s="73">
        <f>IF(E90="Yes",IF(T90="Yes",0,1),0)</f>
        <v/>
      </c>
    </row>
    <row r="91">
      <c r="A91" s="27" t="str"/>
      <c r="B91" s="27" t="str"/>
      <c r="C91" s="27" t="str"/>
      <c r="D91" s="27" t="str"/>
      <c r="E91" s="27" t="str"/>
      <c r="F91" s="70" t="str"/>
      <c r="G91" s="70" t="str"/>
      <c r="H91" s="70" t="str"/>
      <c r="I91" s="70" t="str"/>
      <c r="J91" s="70" t="str"/>
      <c r="K91" s="70" t="str"/>
      <c r="L91" s="70" t="str"/>
      <c r="M91" s="70" t="str"/>
      <c r="N91" s="70" t="str"/>
      <c r="O91" s="70" t="str"/>
      <c r="P91" s="27" t="str"/>
      <c r="Q91" s="27" t="str"/>
      <c r="R91" s="27" t="str"/>
      <c r="S91" s="27" t="str"/>
      <c r="T91" s="27" t="str"/>
      <c r="U91" s="27" t="str"/>
      <c r="V91" s="27" t="str"/>
      <c r="W91" s="27" t="str"/>
      <c r="X91" s="71">
        <f>IF(OR(F91="",I91=""),"",ROUND((I91-F91)*1440,2))</f>
        <v/>
      </c>
      <c r="Y91" s="71">
        <f>IF(OR(M91&lt;&gt;"Yes",I91="",N91=""),"",ROUND((N91-I91)*1440,2))</f>
        <v/>
      </c>
      <c r="Z91" s="71">
        <f>IF(OR(F91="",O91=""),"",ROUND((O91-F91)*1440,2))</f>
        <v/>
      </c>
      <c r="AA91" s="72">
        <f>IF(E91="Yes",IF(OR(G91="",P91&lt;&gt;1),1,0),0)</f>
        <v/>
      </c>
      <c r="AB91" s="72">
        <f>IF(E91="Yes",IF(Q91="No",1,0),0)</f>
        <v/>
      </c>
      <c r="AC91" s="72">
        <f>IF(E91="Yes",IF(P91&gt;1,1,0),0)</f>
        <v/>
      </c>
      <c r="AD91" s="72">
        <f>IF(AND(E91="Yes",J91&lt;&gt;"",K91&lt;&gt;"",J91&lt;&gt;K91),1,0)</f>
        <v/>
      </c>
      <c r="AE91" s="72">
        <f>IF(E91="Yes",IF(OR(I91="",X91&gt;U91),1,0),0)</f>
        <v/>
      </c>
      <c r="AF91" s="72">
        <f>IF(M91="Yes",IF(OR(N91="",Y91&gt;V91),1,0),0)</f>
        <v/>
      </c>
      <c r="AG91" s="72">
        <f>IF(E91="Yes",IF(AND(AA91=0,AC91=0,AD91=0,AE91=0,J91&lt;&gt;"",K91&lt;&gt;""),1,0),0)</f>
        <v/>
      </c>
      <c r="AH91" s="27">
        <f>IF(E91&lt;&gt;"Yes","Excluded",IF(OR(AA91=1,AC91=1,AD91=1,AE91=1,AF91=1,AJ91=1),"Fail",IF(OR(AND(AB91=1,OR(R91&lt;&gt;"Yes",S91&lt;&gt;"Yes")),AK91=1),"Warning","Pass")))</f>
        <v/>
      </c>
      <c r="AI91" s="27" t="str"/>
      <c r="AJ91" s="73">
        <f>IF(E91="Yes",IF(OR(O91="",Z91&gt;W91),1,0),0)</f>
        <v/>
      </c>
      <c r="AK91" s="73">
        <f>IF(E91="Yes",IF(T91="Yes",0,1),0)</f>
        <v/>
      </c>
    </row>
    <row r="92">
      <c r="A92" s="27" t="str"/>
      <c r="B92" s="27" t="str"/>
      <c r="C92" s="27" t="str"/>
      <c r="D92" s="27" t="str"/>
      <c r="E92" s="27" t="str"/>
      <c r="F92" s="70" t="str"/>
      <c r="G92" s="70" t="str"/>
      <c r="H92" s="70" t="str"/>
      <c r="I92" s="70" t="str"/>
      <c r="J92" s="70" t="str"/>
      <c r="K92" s="70" t="str"/>
      <c r="L92" s="70" t="str"/>
      <c r="M92" s="70" t="str"/>
      <c r="N92" s="70" t="str"/>
      <c r="O92" s="70" t="str"/>
      <c r="P92" s="27" t="str"/>
      <c r="Q92" s="27" t="str"/>
      <c r="R92" s="27" t="str"/>
      <c r="S92" s="27" t="str"/>
      <c r="T92" s="27" t="str"/>
      <c r="U92" s="27" t="str"/>
      <c r="V92" s="27" t="str"/>
      <c r="W92" s="27" t="str"/>
      <c r="X92" s="71">
        <f>IF(OR(F92="",I92=""),"",ROUND((I92-F92)*1440,2))</f>
        <v/>
      </c>
      <c r="Y92" s="71">
        <f>IF(OR(M92&lt;&gt;"Yes",I92="",N92=""),"",ROUND((N92-I92)*1440,2))</f>
        <v/>
      </c>
      <c r="Z92" s="71">
        <f>IF(OR(F92="",O92=""),"",ROUND((O92-F92)*1440,2))</f>
        <v/>
      </c>
      <c r="AA92" s="72">
        <f>IF(E92="Yes",IF(OR(G92="",P92&lt;&gt;1),1,0),0)</f>
        <v/>
      </c>
      <c r="AB92" s="72">
        <f>IF(E92="Yes",IF(Q92="No",1,0),0)</f>
        <v/>
      </c>
      <c r="AC92" s="72">
        <f>IF(E92="Yes",IF(P92&gt;1,1,0),0)</f>
        <v/>
      </c>
      <c r="AD92" s="72">
        <f>IF(AND(E92="Yes",J92&lt;&gt;"",K92&lt;&gt;"",J92&lt;&gt;K92),1,0)</f>
        <v/>
      </c>
      <c r="AE92" s="72">
        <f>IF(E92="Yes",IF(OR(I92="",X92&gt;U92),1,0),0)</f>
        <v/>
      </c>
      <c r="AF92" s="72">
        <f>IF(M92="Yes",IF(OR(N92="",Y92&gt;V92),1,0),0)</f>
        <v/>
      </c>
      <c r="AG92" s="72">
        <f>IF(E92="Yes",IF(AND(AA92=0,AC92=0,AD92=0,AE92=0,J92&lt;&gt;"",K92&lt;&gt;""),1,0),0)</f>
        <v/>
      </c>
      <c r="AH92" s="27">
        <f>IF(E92&lt;&gt;"Yes","Excluded",IF(OR(AA92=1,AC92=1,AD92=1,AE92=1,AF92=1,AJ92=1),"Fail",IF(OR(AND(AB92=1,OR(R92&lt;&gt;"Yes",S92&lt;&gt;"Yes")),AK92=1),"Warning","Pass")))</f>
        <v/>
      </c>
      <c r="AI92" s="27" t="str"/>
      <c r="AJ92" s="73">
        <f>IF(E92="Yes",IF(OR(O92="",Z92&gt;W92),1,0),0)</f>
        <v/>
      </c>
      <c r="AK92" s="73">
        <f>IF(E92="Yes",IF(T92="Yes",0,1),0)</f>
        <v/>
      </c>
    </row>
    <row r="93">
      <c r="A93" s="27" t="str"/>
      <c r="B93" s="27" t="str"/>
      <c r="C93" s="27" t="str"/>
      <c r="D93" s="27" t="str"/>
      <c r="E93" s="27" t="str"/>
      <c r="F93" s="70" t="str"/>
      <c r="G93" s="70" t="str"/>
      <c r="H93" s="70" t="str"/>
      <c r="I93" s="70" t="str"/>
      <c r="J93" s="70" t="str"/>
      <c r="K93" s="70" t="str"/>
      <c r="L93" s="70" t="str"/>
      <c r="M93" s="70" t="str"/>
      <c r="N93" s="70" t="str"/>
      <c r="O93" s="70" t="str"/>
      <c r="P93" s="27" t="str"/>
      <c r="Q93" s="27" t="str"/>
      <c r="R93" s="27" t="str"/>
      <c r="S93" s="27" t="str"/>
      <c r="T93" s="27" t="str"/>
      <c r="U93" s="27" t="str"/>
      <c r="V93" s="27" t="str"/>
      <c r="W93" s="27" t="str"/>
      <c r="X93" s="71">
        <f>IF(OR(F93="",I93=""),"",ROUND((I93-F93)*1440,2))</f>
        <v/>
      </c>
      <c r="Y93" s="71">
        <f>IF(OR(M93&lt;&gt;"Yes",I93="",N93=""),"",ROUND((N93-I93)*1440,2))</f>
        <v/>
      </c>
      <c r="Z93" s="71">
        <f>IF(OR(F93="",O93=""),"",ROUND((O93-F93)*1440,2))</f>
        <v/>
      </c>
      <c r="AA93" s="72">
        <f>IF(E93="Yes",IF(OR(G93="",P93&lt;&gt;1),1,0),0)</f>
        <v/>
      </c>
      <c r="AB93" s="72">
        <f>IF(E93="Yes",IF(Q93="No",1,0),0)</f>
        <v/>
      </c>
      <c r="AC93" s="72">
        <f>IF(E93="Yes",IF(P93&gt;1,1,0),0)</f>
        <v/>
      </c>
      <c r="AD93" s="72">
        <f>IF(AND(E93="Yes",J93&lt;&gt;"",K93&lt;&gt;"",J93&lt;&gt;K93),1,0)</f>
        <v/>
      </c>
      <c r="AE93" s="72">
        <f>IF(E93="Yes",IF(OR(I93="",X93&gt;U93),1,0),0)</f>
        <v/>
      </c>
      <c r="AF93" s="72">
        <f>IF(M93="Yes",IF(OR(N93="",Y93&gt;V93),1,0),0)</f>
        <v/>
      </c>
      <c r="AG93" s="72">
        <f>IF(E93="Yes",IF(AND(AA93=0,AC93=0,AD93=0,AE93=0,J93&lt;&gt;"",K93&lt;&gt;""),1,0),0)</f>
        <v/>
      </c>
      <c r="AH93" s="27">
        <f>IF(E93&lt;&gt;"Yes","Excluded",IF(OR(AA93=1,AC93=1,AD93=1,AE93=1,AF93=1,AJ93=1),"Fail",IF(OR(AND(AB93=1,OR(R93&lt;&gt;"Yes",S93&lt;&gt;"Yes")),AK93=1),"Warning","Pass")))</f>
        <v/>
      </c>
      <c r="AI93" s="27" t="str"/>
      <c r="AJ93" s="73">
        <f>IF(E93="Yes",IF(OR(O93="",Z93&gt;W93),1,0),0)</f>
        <v/>
      </c>
      <c r="AK93" s="73">
        <f>IF(E93="Yes",IF(T93="Yes",0,1),0)</f>
        <v/>
      </c>
    </row>
    <row r="94">
      <c r="A94" s="27" t="str"/>
      <c r="B94" s="27" t="str"/>
      <c r="C94" s="27" t="str"/>
      <c r="D94" s="27" t="str"/>
      <c r="E94" s="27" t="str"/>
      <c r="F94" s="70" t="str"/>
      <c r="G94" s="70" t="str"/>
      <c r="H94" s="70" t="str"/>
      <c r="I94" s="70" t="str"/>
      <c r="J94" s="70" t="str"/>
      <c r="K94" s="70" t="str"/>
      <c r="L94" s="70" t="str"/>
      <c r="M94" s="70" t="str"/>
      <c r="N94" s="70" t="str"/>
      <c r="O94" s="70" t="str"/>
      <c r="P94" s="27" t="str"/>
      <c r="Q94" s="27" t="str"/>
      <c r="R94" s="27" t="str"/>
      <c r="S94" s="27" t="str"/>
      <c r="T94" s="27" t="str"/>
      <c r="U94" s="27" t="str"/>
      <c r="V94" s="27" t="str"/>
      <c r="W94" s="27" t="str"/>
      <c r="X94" s="71">
        <f>IF(OR(F94="",I94=""),"",ROUND((I94-F94)*1440,2))</f>
        <v/>
      </c>
      <c r="Y94" s="71">
        <f>IF(OR(M94&lt;&gt;"Yes",I94="",N94=""),"",ROUND((N94-I94)*1440,2))</f>
        <v/>
      </c>
      <c r="Z94" s="71">
        <f>IF(OR(F94="",O94=""),"",ROUND((O94-F94)*1440,2))</f>
        <v/>
      </c>
      <c r="AA94" s="72">
        <f>IF(E94="Yes",IF(OR(G94="",P94&lt;&gt;1),1,0),0)</f>
        <v/>
      </c>
      <c r="AB94" s="72">
        <f>IF(E94="Yes",IF(Q94="No",1,0),0)</f>
        <v/>
      </c>
      <c r="AC94" s="72">
        <f>IF(E94="Yes",IF(P94&gt;1,1,0),0)</f>
        <v/>
      </c>
      <c r="AD94" s="72">
        <f>IF(AND(E94="Yes",J94&lt;&gt;"",K94&lt;&gt;"",J94&lt;&gt;K94),1,0)</f>
        <v/>
      </c>
      <c r="AE94" s="72">
        <f>IF(E94="Yes",IF(OR(I94="",X94&gt;U94),1,0),0)</f>
        <v/>
      </c>
      <c r="AF94" s="72">
        <f>IF(M94="Yes",IF(OR(N94="",Y94&gt;V94),1,0),0)</f>
        <v/>
      </c>
      <c r="AG94" s="72">
        <f>IF(E94="Yes",IF(AND(AA94=0,AC94=0,AD94=0,AE94=0,J94&lt;&gt;"",K94&lt;&gt;""),1,0),0)</f>
        <v/>
      </c>
      <c r="AH94" s="27">
        <f>IF(E94&lt;&gt;"Yes","Excluded",IF(OR(AA94=1,AC94=1,AD94=1,AE94=1,AF94=1,AJ94=1),"Fail",IF(OR(AND(AB94=1,OR(R94&lt;&gt;"Yes",S94&lt;&gt;"Yes")),AK94=1),"Warning","Pass")))</f>
        <v/>
      </c>
      <c r="AI94" s="27" t="str"/>
      <c r="AJ94" s="73">
        <f>IF(E94="Yes",IF(OR(O94="",Z94&gt;W94),1,0),0)</f>
        <v/>
      </c>
      <c r="AK94" s="73">
        <f>IF(E94="Yes",IF(T94="Yes",0,1),0)</f>
        <v/>
      </c>
    </row>
    <row r="95">
      <c r="A95" s="27" t="str"/>
      <c r="B95" s="27" t="str"/>
      <c r="C95" s="27" t="str"/>
      <c r="D95" s="27" t="str"/>
      <c r="E95" s="27" t="str"/>
      <c r="F95" s="70" t="str"/>
      <c r="G95" s="70" t="str"/>
      <c r="H95" s="70" t="str"/>
      <c r="I95" s="70" t="str"/>
      <c r="J95" s="70" t="str"/>
      <c r="K95" s="70" t="str"/>
      <c r="L95" s="70" t="str"/>
      <c r="M95" s="70" t="str"/>
      <c r="N95" s="70" t="str"/>
      <c r="O95" s="70" t="str"/>
      <c r="P95" s="27" t="str"/>
      <c r="Q95" s="27" t="str"/>
      <c r="R95" s="27" t="str"/>
      <c r="S95" s="27" t="str"/>
      <c r="T95" s="27" t="str"/>
      <c r="U95" s="27" t="str"/>
      <c r="V95" s="27" t="str"/>
      <c r="W95" s="27" t="str"/>
      <c r="X95" s="71">
        <f>IF(OR(F95="",I95=""),"",ROUND((I95-F95)*1440,2))</f>
        <v/>
      </c>
      <c r="Y95" s="71">
        <f>IF(OR(M95&lt;&gt;"Yes",I95="",N95=""),"",ROUND((N95-I95)*1440,2))</f>
        <v/>
      </c>
      <c r="Z95" s="71">
        <f>IF(OR(F95="",O95=""),"",ROUND((O95-F95)*1440,2))</f>
        <v/>
      </c>
      <c r="AA95" s="72">
        <f>IF(E95="Yes",IF(OR(G95="",P95&lt;&gt;1),1,0),0)</f>
        <v/>
      </c>
      <c r="AB95" s="72">
        <f>IF(E95="Yes",IF(Q95="No",1,0),0)</f>
        <v/>
      </c>
      <c r="AC95" s="72">
        <f>IF(E95="Yes",IF(P95&gt;1,1,0),0)</f>
        <v/>
      </c>
      <c r="AD95" s="72">
        <f>IF(AND(E95="Yes",J95&lt;&gt;"",K95&lt;&gt;"",J95&lt;&gt;K95),1,0)</f>
        <v/>
      </c>
      <c r="AE95" s="72">
        <f>IF(E95="Yes",IF(OR(I95="",X95&gt;U95),1,0),0)</f>
        <v/>
      </c>
      <c r="AF95" s="72">
        <f>IF(M95="Yes",IF(OR(N95="",Y95&gt;V95),1,0),0)</f>
        <v/>
      </c>
      <c r="AG95" s="72">
        <f>IF(E95="Yes",IF(AND(AA95=0,AC95=0,AD95=0,AE95=0,J95&lt;&gt;"",K95&lt;&gt;""),1,0),0)</f>
        <v/>
      </c>
      <c r="AH95" s="27">
        <f>IF(E95&lt;&gt;"Yes","Excluded",IF(OR(AA95=1,AC95=1,AD95=1,AE95=1,AF95=1,AJ95=1),"Fail",IF(OR(AND(AB95=1,OR(R95&lt;&gt;"Yes",S95&lt;&gt;"Yes")),AK95=1),"Warning","Pass")))</f>
        <v/>
      </c>
      <c r="AI95" s="27" t="str"/>
      <c r="AJ95" s="73">
        <f>IF(E95="Yes",IF(OR(O95="",Z95&gt;W95),1,0),0)</f>
        <v/>
      </c>
      <c r="AK95" s="73">
        <f>IF(E95="Yes",IF(T95="Yes",0,1),0)</f>
        <v/>
      </c>
    </row>
    <row r="96">
      <c r="A96" s="27" t="str"/>
      <c r="B96" s="27" t="str"/>
      <c r="C96" s="27" t="str"/>
      <c r="D96" s="27" t="str"/>
      <c r="E96" s="27" t="str"/>
      <c r="F96" s="70" t="str"/>
      <c r="G96" s="70" t="str"/>
      <c r="H96" s="70" t="str"/>
      <c r="I96" s="70" t="str"/>
      <c r="J96" s="70" t="str"/>
      <c r="K96" s="70" t="str"/>
      <c r="L96" s="70" t="str"/>
      <c r="M96" s="70" t="str"/>
      <c r="N96" s="70" t="str"/>
      <c r="O96" s="70" t="str"/>
      <c r="P96" s="27" t="str"/>
      <c r="Q96" s="27" t="str"/>
      <c r="R96" s="27" t="str"/>
      <c r="S96" s="27" t="str"/>
      <c r="T96" s="27" t="str"/>
      <c r="U96" s="27" t="str"/>
      <c r="V96" s="27" t="str"/>
      <c r="W96" s="27" t="str"/>
      <c r="X96" s="71">
        <f>IF(OR(F96="",I96=""),"",ROUND((I96-F96)*1440,2))</f>
        <v/>
      </c>
      <c r="Y96" s="71">
        <f>IF(OR(M96&lt;&gt;"Yes",I96="",N96=""),"",ROUND((N96-I96)*1440,2))</f>
        <v/>
      </c>
      <c r="Z96" s="71">
        <f>IF(OR(F96="",O96=""),"",ROUND((O96-F96)*1440,2))</f>
        <v/>
      </c>
      <c r="AA96" s="72">
        <f>IF(E96="Yes",IF(OR(G96="",P96&lt;&gt;1),1,0),0)</f>
        <v/>
      </c>
      <c r="AB96" s="72">
        <f>IF(E96="Yes",IF(Q96="No",1,0),0)</f>
        <v/>
      </c>
      <c r="AC96" s="72">
        <f>IF(E96="Yes",IF(P96&gt;1,1,0),0)</f>
        <v/>
      </c>
      <c r="AD96" s="72">
        <f>IF(AND(E96="Yes",J96&lt;&gt;"",K96&lt;&gt;"",J96&lt;&gt;K96),1,0)</f>
        <v/>
      </c>
      <c r="AE96" s="72">
        <f>IF(E96="Yes",IF(OR(I96="",X96&gt;U96),1,0),0)</f>
        <v/>
      </c>
      <c r="AF96" s="72">
        <f>IF(M96="Yes",IF(OR(N96="",Y96&gt;V96),1,0),0)</f>
        <v/>
      </c>
      <c r="AG96" s="72">
        <f>IF(E96="Yes",IF(AND(AA96=0,AC96=0,AD96=0,AE96=0,J96&lt;&gt;"",K96&lt;&gt;""),1,0),0)</f>
        <v/>
      </c>
      <c r="AH96" s="27">
        <f>IF(E96&lt;&gt;"Yes","Excluded",IF(OR(AA96=1,AC96=1,AD96=1,AE96=1,AF96=1,AJ96=1),"Fail",IF(OR(AND(AB96=1,OR(R96&lt;&gt;"Yes",S96&lt;&gt;"Yes")),AK96=1),"Warning","Pass")))</f>
        <v/>
      </c>
      <c r="AI96" s="27" t="str"/>
      <c r="AJ96" s="73">
        <f>IF(E96="Yes",IF(OR(O96="",Z96&gt;W96),1,0),0)</f>
        <v/>
      </c>
      <c r="AK96" s="73">
        <f>IF(E96="Yes",IF(T96="Yes",0,1),0)</f>
        <v/>
      </c>
    </row>
    <row r="97">
      <c r="A97" s="27" t="str"/>
      <c r="B97" s="27" t="str"/>
      <c r="C97" s="27" t="str"/>
      <c r="D97" s="27" t="str"/>
      <c r="E97" s="27" t="str"/>
      <c r="F97" s="70" t="str"/>
      <c r="G97" s="70" t="str"/>
      <c r="H97" s="70" t="str"/>
      <c r="I97" s="70" t="str"/>
      <c r="J97" s="70" t="str"/>
      <c r="K97" s="70" t="str"/>
      <c r="L97" s="70" t="str"/>
      <c r="M97" s="70" t="str"/>
      <c r="N97" s="70" t="str"/>
      <c r="O97" s="70" t="str"/>
      <c r="P97" s="27" t="str"/>
      <c r="Q97" s="27" t="str"/>
      <c r="R97" s="27" t="str"/>
      <c r="S97" s="27" t="str"/>
      <c r="T97" s="27" t="str"/>
      <c r="U97" s="27" t="str"/>
      <c r="V97" s="27" t="str"/>
      <c r="W97" s="27" t="str"/>
      <c r="X97" s="71">
        <f>IF(OR(F97="",I97=""),"",ROUND((I97-F97)*1440,2))</f>
        <v/>
      </c>
      <c r="Y97" s="71">
        <f>IF(OR(M97&lt;&gt;"Yes",I97="",N97=""),"",ROUND((N97-I97)*1440,2))</f>
        <v/>
      </c>
      <c r="Z97" s="71">
        <f>IF(OR(F97="",O97=""),"",ROUND((O97-F97)*1440,2))</f>
        <v/>
      </c>
      <c r="AA97" s="72">
        <f>IF(E97="Yes",IF(OR(G97="",P97&lt;&gt;1),1,0),0)</f>
        <v/>
      </c>
      <c r="AB97" s="72">
        <f>IF(E97="Yes",IF(Q97="No",1,0),0)</f>
        <v/>
      </c>
      <c r="AC97" s="72">
        <f>IF(E97="Yes",IF(P97&gt;1,1,0),0)</f>
        <v/>
      </c>
      <c r="AD97" s="72">
        <f>IF(AND(E97="Yes",J97&lt;&gt;"",K97&lt;&gt;"",J97&lt;&gt;K97),1,0)</f>
        <v/>
      </c>
      <c r="AE97" s="72">
        <f>IF(E97="Yes",IF(OR(I97="",X97&gt;U97),1,0),0)</f>
        <v/>
      </c>
      <c r="AF97" s="72">
        <f>IF(M97="Yes",IF(OR(N97="",Y97&gt;V97),1,0),0)</f>
        <v/>
      </c>
      <c r="AG97" s="72">
        <f>IF(E97="Yes",IF(AND(AA97=0,AC97=0,AD97=0,AE97=0,J97&lt;&gt;"",K97&lt;&gt;""),1,0),0)</f>
        <v/>
      </c>
      <c r="AH97" s="27">
        <f>IF(E97&lt;&gt;"Yes","Excluded",IF(OR(AA97=1,AC97=1,AD97=1,AE97=1,AF97=1,AJ97=1),"Fail",IF(OR(AND(AB97=1,OR(R97&lt;&gt;"Yes",S97&lt;&gt;"Yes")),AK97=1),"Warning","Pass")))</f>
        <v/>
      </c>
      <c r="AI97" s="27" t="str"/>
      <c r="AJ97" s="73">
        <f>IF(E97="Yes",IF(OR(O97="",Z97&gt;W97),1,0),0)</f>
        <v/>
      </c>
      <c r="AK97" s="73">
        <f>IF(E97="Yes",IF(T97="Yes",0,1),0)</f>
        <v/>
      </c>
    </row>
    <row r="98">
      <c r="A98" s="27" t="str"/>
      <c r="B98" s="27" t="str"/>
      <c r="C98" s="27" t="str"/>
      <c r="D98" s="27" t="str"/>
      <c r="E98" s="27" t="str"/>
      <c r="F98" s="70" t="str"/>
      <c r="G98" s="70" t="str"/>
      <c r="H98" s="70" t="str"/>
      <c r="I98" s="70" t="str"/>
      <c r="J98" s="70" t="str"/>
      <c r="K98" s="70" t="str"/>
      <c r="L98" s="70" t="str"/>
      <c r="M98" s="70" t="str"/>
      <c r="N98" s="70" t="str"/>
      <c r="O98" s="70" t="str"/>
      <c r="P98" s="27" t="str"/>
      <c r="Q98" s="27" t="str"/>
      <c r="R98" s="27" t="str"/>
      <c r="S98" s="27" t="str"/>
      <c r="T98" s="27" t="str"/>
      <c r="U98" s="27" t="str"/>
      <c r="V98" s="27" t="str"/>
      <c r="W98" s="27" t="str"/>
      <c r="X98" s="71">
        <f>IF(OR(F98="",I98=""),"",ROUND((I98-F98)*1440,2))</f>
        <v/>
      </c>
      <c r="Y98" s="71">
        <f>IF(OR(M98&lt;&gt;"Yes",I98="",N98=""),"",ROUND((N98-I98)*1440,2))</f>
        <v/>
      </c>
      <c r="Z98" s="71">
        <f>IF(OR(F98="",O98=""),"",ROUND((O98-F98)*1440,2))</f>
        <v/>
      </c>
      <c r="AA98" s="72">
        <f>IF(E98="Yes",IF(OR(G98="",P98&lt;&gt;1),1,0),0)</f>
        <v/>
      </c>
      <c r="AB98" s="72">
        <f>IF(E98="Yes",IF(Q98="No",1,0),0)</f>
        <v/>
      </c>
      <c r="AC98" s="72">
        <f>IF(E98="Yes",IF(P98&gt;1,1,0),0)</f>
        <v/>
      </c>
      <c r="AD98" s="72">
        <f>IF(AND(E98="Yes",J98&lt;&gt;"",K98&lt;&gt;"",J98&lt;&gt;K98),1,0)</f>
        <v/>
      </c>
      <c r="AE98" s="72">
        <f>IF(E98="Yes",IF(OR(I98="",X98&gt;U98),1,0),0)</f>
        <v/>
      </c>
      <c r="AF98" s="72">
        <f>IF(M98="Yes",IF(OR(N98="",Y98&gt;V98),1,0),0)</f>
        <v/>
      </c>
      <c r="AG98" s="72">
        <f>IF(E98="Yes",IF(AND(AA98=0,AC98=0,AD98=0,AE98=0,J98&lt;&gt;"",K98&lt;&gt;""),1,0),0)</f>
        <v/>
      </c>
      <c r="AH98" s="27">
        <f>IF(E98&lt;&gt;"Yes","Excluded",IF(OR(AA98=1,AC98=1,AD98=1,AE98=1,AF98=1,AJ98=1),"Fail",IF(OR(AND(AB98=1,OR(R98&lt;&gt;"Yes",S98&lt;&gt;"Yes")),AK98=1),"Warning","Pass")))</f>
        <v/>
      </c>
      <c r="AI98" s="27" t="str"/>
      <c r="AJ98" s="73">
        <f>IF(E98="Yes",IF(OR(O98="",Z98&gt;W98),1,0),0)</f>
        <v/>
      </c>
      <c r="AK98" s="73">
        <f>IF(E98="Yes",IF(T98="Yes",0,1),0)</f>
        <v/>
      </c>
    </row>
    <row r="99">
      <c r="A99" s="27" t="str"/>
      <c r="B99" s="27" t="str"/>
      <c r="C99" s="27" t="str"/>
      <c r="D99" s="27" t="str"/>
      <c r="E99" s="27" t="str"/>
      <c r="F99" s="70" t="str"/>
      <c r="G99" s="70" t="str"/>
      <c r="H99" s="70" t="str"/>
      <c r="I99" s="70" t="str"/>
      <c r="J99" s="70" t="str"/>
      <c r="K99" s="70" t="str"/>
      <c r="L99" s="70" t="str"/>
      <c r="M99" s="70" t="str"/>
      <c r="N99" s="70" t="str"/>
      <c r="O99" s="70" t="str"/>
      <c r="P99" s="27" t="str"/>
      <c r="Q99" s="27" t="str"/>
      <c r="R99" s="27" t="str"/>
      <c r="S99" s="27" t="str"/>
      <c r="T99" s="27" t="str"/>
      <c r="U99" s="27" t="str"/>
      <c r="V99" s="27" t="str"/>
      <c r="W99" s="27" t="str"/>
      <c r="X99" s="71">
        <f>IF(OR(F99="",I99=""),"",ROUND((I99-F99)*1440,2))</f>
        <v/>
      </c>
      <c r="Y99" s="71">
        <f>IF(OR(M99&lt;&gt;"Yes",I99="",N99=""),"",ROUND((N99-I99)*1440,2))</f>
        <v/>
      </c>
      <c r="Z99" s="71">
        <f>IF(OR(F99="",O99=""),"",ROUND((O99-F99)*1440,2))</f>
        <v/>
      </c>
      <c r="AA99" s="72">
        <f>IF(E99="Yes",IF(OR(G99="",P99&lt;&gt;1),1,0),0)</f>
        <v/>
      </c>
      <c r="AB99" s="72">
        <f>IF(E99="Yes",IF(Q99="No",1,0),0)</f>
        <v/>
      </c>
      <c r="AC99" s="72">
        <f>IF(E99="Yes",IF(P99&gt;1,1,0),0)</f>
        <v/>
      </c>
      <c r="AD99" s="72">
        <f>IF(AND(E99="Yes",J99&lt;&gt;"",K99&lt;&gt;"",J99&lt;&gt;K99),1,0)</f>
        <v/>
      </c>
      <c r="AE99" s="72">
        <f>IF(E99="Yes",IF(OR(I99="",X99&gt;U99),1,0),0)</f>
        <v/>
      </c>
      <c r="AF99" s="72">
        <f>IF(M99="Yes",IF(OR(N99="",Y99&gt;V99),1,0),0)</f>
        <v/>
      </c>
      <c r="AG99" s="72">
        <f>IF(E99="Yes",IF(AND(AA99=0,AC99=0,AD99=0,AE99=0,J99&lt;&gt;"",K99&lt;&gt;""),1,0),0)</f>
        <v/>
      </c>
      <c r="AH99" s="27">
        <f>IF(E99&lt;&gt;"Yes","Excluded",IF(OR(AA99=1,AC99=1,AD99=1,AE99=1,AF99=1,AJ99=1),"Fail",IF(OR(AND(AB99=1,OR(R99&lt;&gt;"Yes",S99&lt;&gt;"Yes")),AK99=1),"Warning","Pass")))</f>
        <v/>
      </c>
      <c r="AI99" s="27" t="str"/>
      <c r="AJ99" s="73">
        <f>IF(E99="Yes",IF(OR(O99="",Z99&gt;W99),1,0),0)</f>
        <v/>
      </c>
      <c r="AK99" s="73">
        <f>IF(E99="Yes",IF(T99="Yes",0,1),0)</f>
        <v/>
      </c>
    </row>
    <row r="100">
      <c r="A100" s="27" t="str"/>
      <c r="B100" s="27" t="str"/>
      <c r="C100" s="27" t="str"/>
      <c r="D100" s="27" t="str"/>
      <c r="E100" s="27" t="str"/>
      <c r="F100" s="70" t="str"/>
      <c r="G100" s="70" t="str"/>
      <c r="H100" s="70" t="str"/>
      <c r="I100" s="70" t="str"/>
      <c r="J100" s="70" t="str"/>
      <c r="K100" s="70" t="str"/>
      <c r="L100" s="70" t="str"/>
      <c r="M100" s="70" t="str"/>
      <c r="N100" s="70" t="str"/>
      <c r="O100" s="70" t="str"/>
      <c r="P100" s="27" t="str"/>
      <c r="Q100" s="27" t="str"/>
      <c r="R100" s="27" t="str"/>
      <c r="S100" s="27" t="str"/>
      <c r="T100" s="27" t="str"/>
      <c r="U100" s="27" t="str"/>
      <c r="V100" s="27" t="str"/>
      <c r="W100" s="27" t="str"/>
      <c r="X100" s="71">
        <f>IF(OR(F100="",I100=""),"",ROUND((I100-F100)*1440,2))</f>
        <v/>
      </c>
      <c r="Y100" s="71">
        <f>IF(OR(M100&lt;&gt;"Yes",I100="",N100=""),"",ROUND((N100-I100)*1440,2))</f>
        <v/>
      </c>
      <c r="Z100" s="71">
        <f>IF(OR(F100="",O100=""),"",ROUND((O100-F100)*1440,2))</f>
        <v/>
      </c>
      <c r="AA100" s="72">
        <f>IF(E100="Yes",IF(OR(G100="",P100&lt;&gt;1),1,0),0)</f>
        <v/>
      </c>
      <c r="AB100" s="72">
        <f>IF(E100="Yes",IF(Q100="No",1,0),0)</f>
        <v/>
      </c>
      <c r="AC100" s="72">
        <f>IF(E100="Yes",IF(P100&gt;1,1,0),0)</f>
        <v/>
      </c>
      <c r="AD100" s="72">
        <f>IF(AND(E100="Yes",J100&lt;&gt;"",K100&lt;&gt;"",J100&lt;&gt;K100),1,0)</f>
        <v/>
      </c>
      <c r="AE100" s="72">
        <f>IF(E100="Yes",IF(OR(I100="",X100&gt;U100),1,0),0)</f>
        <v/>
      </c>
      <c r="AF100" s="72">
        <f>IF(M100="Yes",IF(OR(N100="",Y100&gt;V100),1,0),0)</f>
        <v/>
      </c>
      <c r="AG100" s="72">
        <f>IF(E100="Yes",IF(AND(AA100=0,AC100=0,AD100=0,AE100=0,J100&lt;&gt;"",K100&lt;&gt;""),1,0),0)</f>
        <v/>
      </c>
      <c r="AH100" s="27">
        <f>IF(E100&lt;&gt;"Yes","Excluded",IF(OR(AA100=1,AC100=1,AD100=1,AE100=1,AF100=1,AJ100=1),"Fail",IF(OR(AND(AB100=1,OR(R100&lt;&gt;"Yes",S100&lt;&gt;"Yes")),AK100=1),"Warning","Pass")))</f>
        <v/>
      </c>
      <c r="AI100" s="27" t="str"/>
      <c r="AJ100" s="73">
        <f>IF(E100="Yes",IF(OR(O100="",Z100&gt;W100),1,0),0)</f>
        <v/>
      </c>
      <c r="AK100" s="73">
        <f>IF(E100="Yes",IF(T100="Yes",0,1),0)</f>
        <v/>
      </c>
    </row>
    <row r="101">
      <c r="A101" s="27" t="str"/>
      <c r="B101" s="27" t="str"/>
      <c r="C101" s="27" t="str"/>
      <c r="D101" s="27" t="str"/>
      <c r="E101" s="27" t="str"/>
      <c r="F101" s="70" t="str"/>
      <c r="G101" s="70" t="str"/>
      <c r="H101" s="70" t="str"/>
      <c r="I101" s="70" t="str"/>
      <c r="J101" s="70" t="str"/>
      <c r="K101" s="70" t="str"/>
      <c r="L101" s="70" t="str"/>
      <c r="M101" s="70" t="str"/>
      <c r="N101" s="70" t="str"/>
      <c r="O101" s="70" t="str"/>
      <c r="P101" s="27" t="str"/>
      <c r="Q101" s="27" t="str"/>
      <c r="R101" s="27" t="str"/>
      <c r="S101" s="27" t="str"/>
      <c r="T101" s="27" t="str"/>
      <c r="U101" s="27" t="str"/>
      <c r="V101" s="27" t="str"/>
      <c r="W101" s="27" t="str"/>
      <c r="X101" s="71">
        <f>IF(OR(F101="",I101=""),"",ROUND((I101-F101)*1440,2))</f>
        <v/>
      </c>
      <c r="Y101" s="71">
        <f>IF(OR(M101&lt;&gt;"Yes",I101="",N101=""),"",ROUND((N101-I101)*1440,2))</f>
        <v/>
      </c>
      <c r="Z101" s="71">
        <f>IF(OR(F101="",O101=""),"",ROUND((O101-F101)*1440,2))</f>
        <v/>
      </c>
      <c r="AA101" s="72">
        <f>IF(E101="Yes",IF(OR(G101="",P101&lt;&gt;1),1,0),0)</f>
        <v/>
      </c>
      <c r="AB101" s="72">
        <f>IF(E101="Yes",IF(Q101="No",1,0),0)</f>
        <v/>
      </c>
      <c r="AC101" s="72">
        <f>IF(E101="Yes",IF(P101&gt;1,1,0),0)</f>
        <v/>
      </c>
      <c r="AD101" s="72">
        <f>IF(AND(E101="Yes",J101&lt;&gt;"",K101&lt;&gt;"",J101&lt;&gt;K101),1,0)</f>
        <v/>
      </c>
      <c r="AE101" s="72">
        <f>IF(E101="Yes",IF(OR(I101="",X101&gt;U101),1,0),0)</f>
        <v/>
      </c>
      <c r="AF101" s="72">
        <f>IF(M101="Yes",IF(OR(N101="",Y101&gt;V101),1,0),0)</f>
        <v/>
      </c>
      <c r="AG101" s="72">
        <f>IF(E101="Yes",IF(AND(AA101=0,AC101=0,AD101=0,AE101=0,J101&lt;&gt;"",K101&lt;&gt;""),1,0),0)</f>
        <v/>
      </c>
      <c r="AH101" s="27">
        <f>IF(E101&lt;&gt;"Yes","Excluded",IF(OR(AA101=1,AC101=1,AD101=1,AE101=1,AF101=1,AJ101=1),"Fail",IF(OR(AND(AB101=1,OR(R101&lt;&gt;"Yes",S101&lt;&gt;"Yes")),AK101=1),"Warning","Pass")))</f>
        <v/>
      </c>
      <c r="AI101" s="27" t="str"/>
      <c r="AJ101" s="73">
        <f>IF(E101="Yes",IF(OR(O101="",Z101&gt;W101),1,0),0)</f>
        <v/>
      </c>
      <c r="AK101" s="73">
        <f>IF(E101="Yes",IF(T101="Yes",0,1),0)</f>
        <v/>
      </c>
    </row>
    <row r="102">
      <c r="A102" s="27" t="str"/>
      <c r="B102" s="27" t="str"/>
      <c r="C102" s="27" t="str"/>
      <c r="D102" s="27" t="str"/>
      <c r="E102" s="27" t="str"/>
      <c r="F102" s="70" t="str"/>
      <c r="G102" s="70" t="str"/>
      <c r="H102" s="70" t="str"/>
      <c r="I102" s="70" t="str"/>
      <c r="J102" s="70" t="str"/>
      <c r="K102" s="70" t="str"/>
      <c r="L102" s="70" t="str"/>
      <c r="M102" s="70" t="str"/>
      <c r="N102" s="70" t="str"/>
      <c r="O102" s="70" t="str"/>
      <c r="P102" s="27" t="str"/>
      <c r="Q102" s="27" t="str"/>
      <c r="R102" s="27" t="str"/>
      <c r="S102" s="27" t="str"/>
      <c r="T102" s="27" t="str"/>
      <c r="U102" s="27" t="str"/>
      <c r="V102" s="27" t="str"/>
      <c r="W102" s="27" t="str"/>
      <c r="X102" s="71">
        <f>IF(OR(F102="",I102=""),"",ROUND((I102-F102)*1440,2))</f>
        <v/>
      </c>
      <c r="Y102" s="71">
        <f>IF(OR(M102&lt;&gt;"Yes",I102="",N102=""),"",ROUND((N102-I102)*1440,2))</f>
        <v/>
      </c>
      <c r="Z102" s="71">
        <f>IF(OR(F102="",O102=""),"",ROUND((O102-F102)*1440,2))</f>
        <v/>
      </c>
      <c r="AA102" s="72">
        <f>IF(E102="Yes",IF(OR(G102="",P102&lt;&gt;1),1,0),0)</f>
        <v/>
      </c>
      <c r="AB102" s="72">
        <f>IF(E102="Yes",IF(Q102="No",1,0),0)</f>
        <v/>
      </c>
      <c r="AC102" s="72">
        <f>IF(E102="Yes",IF(P102&gt;1,1,0),0)</f>
        <v/>
      </c>
      <c r="AD102" s="72">
        <f>IF(AND(E102="Yes",J102&lt;&gt;"",K102&lt;&gt;"",J102&lt;&gt;K102),1,0)</f>
        <v/>
      </c>
      <c r="AE102" s="72">
        <f>IF(E102="Yes",IF(OR(I102="",X102&gt;U102),1,0),0)</f>
        <v/>
      </c>
      <c r="AF102" s="72">
        <f>IF(M102="Yes",IF(OR(N102="",Y102&gt;V102),1,0),0)</f>
        <v/>
      </c>
      <c r="AG102" s="72">
        <f>IF(E102="Yes",IF(AND(AA102=0,AC102=0,AD102=0,AE102=0,J102&lt;&gt;"",K102&lt;&gt;""),1,0),0)</f>
        <v/>
      </c>
      <c r="AH102" s="27">
        <f>IF(E102&lt;&gt;"Yes","Excluded",IF(OR(AA102=1,AC102=1,AD102=1,AE102=1,AF102=1,AJ102=1),"Fail",IF(OR(AND(AB102=1,OR(R102&lt;&gt;"Yes",S102&lt;&gt;"Yes")),AK102=1),"Warning","Pass")))</f>
        <v/>
      </c>
      <c r="AI102" s="27" t="str"/>
      <c r="AJ102" s="73">
        <f>IF(E102="Yes",IF(OR(O102="",Z102&gt;W102),1,0),0)</f>
        <v/>
      </c>
      <c r="AK102" s="73">
        <f>IF(E102="Yes",IF(T102="Yes",0,1),0)</f>
        <v/>
      </c>
    </row>
    <row r="103">
      <c r="A103" s="27" t="str"/>
      <c r="B103" s="27" t="str"/>
      <c r="C103" s="27" t="str"/>
      <c r="D103" s="27" t="str"/>
      <c r="E103" s="27" t="str"/>
      <c r="F103" s="70" t="str"/>
      <c r="G103" s="70" t="str"/>
      <c r="H103" s="70" t="str"/>
      <c r="I103" s="70" t="str"/>
      <c r="J103" s="70" t="str"/>
      <c r="K103" s="70" t="str"/>
      <c r="L103" s="70" t="str"/>
      <c r="M103" s="70" t="str"/>
      <c r="N103" s="70" t="str"/>
      <c r="O103" s="70" t="str"/>
      <c r="P103" s="27" t="str"/>
      <c r="Q103" s="27" t="str"/>
      <c r="R103" s="27" t="str"/>
      <c r="S103" s="27" t="str"/>
      <c r="T103" s="27" t="str"/>
      <c r="U103" s="27" t="str"/>
      <c r="V103" s="27" t="str"/>
      <c r="W103" s="27" t="str"/>
      <c r="X103" s="71">
        <f>IF(OR(F103="",I103=""),"",ROUND((I103-F103)*1440,2))</f>
        <v/>
      </c>
      <c r="Y103" s="71">
        <f>IF(OR(M103&lt;&gt;"Yes",I103="",N103=""),"",ROUND((N103-I103)*1440,2))</f>
        <v/>
      </c>
      <c r="Z103" s="71">
        <f>IF(OR(F103="",O103=""),"",ROUND((O103-F103)*1440,2))</f>
        <v/>
      </c>
      <c r="AA103" s="72">
        <f>IF(E103="Yes",IF(OR(G103="",P103&lt;&gt;1),1,0),0)</f>
        <v/>
      </c>
      <c r="AB103" s="72">
        <f>IF(E103="Yes",IF(Q103="No",1,0),0)</f>
        <v/>
      </c>
      <c r="AC103" s="72">
        <f>IF(E103="Yes",IF(P103&gt;1,1,0),0)</f>
        <v/>
      </c>
      <c r="AD103" s="72">
        <f>IF(AND(E103="Yes",J103&lt;&gt;"",K103&lt;&gt;"",J103&lt;&gt;K103),1,0)</f>
        <v/>
      </c>
      <c r="AE103" s="72">
        <f>IF(E103="Yes",IF(OR(I103="",X103&gt;U103),1,0),0)</f>
        <v/>
      </c>
      <c r="AF103" s="72">
        <f>IF(M103="Yes",IF(OR(N103="",Y103&gt;V103),1,0),0)</f>
        <v/>
      </c>
      <c r="AG103" s="72">
        <f>IF(E103="Yes",IF(AND(AA103=0,AC103=0,AD103=0,AE103=0,J103&lt;&gt;"",K103&lt;&gt;""),1,0),0)</f>
        <v/>
      </c>
      <c r="AH103" s="27">
        <f>IF(E103&lt;&gt;"Yes","Excluded",IF(OR(AA103=1,AC103=1,AD103=1,AE103=1,AF103=1,AJ103=1),"Fail",IF(OR(AND(AB103=1,OR(R103&lt;&gt;"Yes",S103&lt;&gt;"Yes")),AK103=1),"Warning","Pass")))</f>
        <v/>
      </c>
      <c r="AI103" s="27" t="str"/>
      <c r="AJ103" s="73">
        <f>IF(E103="Yes",IF(OR(O103="",Z103&gt;W103),1,0),0)</f>
        <v/>
      </c>
      <c r="AK103" s="73">
        <f>IF(E103="Yes",IF(T103="Yes",0,1),0)</f>
        <v/>
      </c>
    </row>
    <row r="104">
      <c r="A104" s="27" t="str"/>
      <c r="B104" s="27" t="str"/>
      <c r="C104" s="27" t="str"/>
      <c r="D104" s="27" t="str"/>
      <c r="E104" s="27" t="str"/>
      <c r="F104" s="70" t="str"/>
      <c r="G104" s="70" t="str"/>
      <c r="H104" s="70" t="str"/>
      <c r="I104" s="70" t="str"/>
      <c r="J104" s="70" t="str"/>
      <c r="K104" s="70" t="str"/>
      <c r="L104" s="70" t="str"/>
      <c r="M104" s="70" t="str"/>
      <c r="N104" s="70" t="str"/>
      <c r="O104" s="70" t="str"/>
      <c r="P104" s="27" t="str"/>
      <c r="Q104" s="27" t="str"/>
      <c r="R104" s="27" t="str"/>
      <c r="S104" s="27" t="str"/>
      <c r="T104" s="27" t="str"/>
      <c r="U104" s="27" t="str"/>
      <c r="V104" s="27" t="str"/>
      <c r="W104" s="27" t="str"/>
      <c r="X104" s="71">
        <f>IF(OR(F104="",I104=""),"",ROUND((I104-F104)*1440,2))</f>
        <v/>
      </c>
      <c r="Y104" s="71">
        <f>IF(OR(M104&lt;&gt;"Yes",I104="",N104=""),"",ROUND((N104-I104)*1440,2))</f>
        <v/>
      </c>
      <c r="Z104" s="71">
        <f>IF(OR(F104="",O104=""),"",ROUND((O104-F104)*1440,2))</f>
        <v/>
      </c>
      <c r="AA104" s="72">
        <f>IF(E104="Yes",IF(OR(G104="",P104&lt;&gt;1),1,0),0)</f>
        <v/>
      </c>
      <c r="AB104" s="72">
        <f>IF(E104="Yes",IF(Q104="No",1,0),0)</f>
        <v/>
      </c>
      <c r="AC104" s="72">
        <f>IF(E104="Yes",IF(P104&gt;1,1,0),0)</f>
        <v/>
      </c>
      <c r="AD104" s="72">
        <f>IF(AND(E104="Yes",J104&lt;&gt;"",K104&lt;&gt;"",J104&lt;&gt;K104),1,0)</f>
        <v/>
      </c>
      <c r="AE104" s="72">
        <f>IF(E104="Yes",IF(OR(I104="",X104&gt;U104),1,0),0)</f>
        <v/>
      </c>
      <c r="AF104" s="72">
        <f>IF(M104="Yes",IF(OR(N104="",Y104&gt;V104),1,0),0)</f>
        <v/>
      </c>
      <c r="AG104" s="72">
        <f>IF(E104="Yes",IF(AND(AA104=0,AC104=0,AD104=0,AE104=0,J104&lt;&gt;"",K104&lt;&gt;""),1,0),0)</f>
        <v/>
      </c>
      <c r="AH104" s="27">
        <f>IF(E104&lt;&gt;"Yes","Excluded",IF(OR(AA104=1,AC104=1,AD104=1,AE104=1,AF104=1,AJ104=1),"Fail",IF(OR(AND(AB104=1,OR(R104&lt;&gt;"Yes",S104&lt;&gt;"Yes")),AK104=1),"Warning","Pass")))</f>
        <v/>
      </c>
      <c r="AI104" s="27" t="str"/>
      <c r="AJ104" s="73">
        <f>IF(E104="Yes",IF(OR(O104="",Z104&gt;W104),1,0),0)</f>
        <v/>
      </c>
      <c r="AK104" s="73">
        <f>IF(E104="Yes",IF(T104="Yes",0,1),0)</f>
        <v/>
      </c>
    </row>
    <row r="105">
      <c r="A105" s="27" t="str"/>
      <c r="B105" s="27" t="str"/>
      <c r="C105" s="27" t="str"/>
      <c r="D105" s="27" t="str"/>
      <c r="E105" s="27" t="str"/>
      <c r="F105" s="70" t="str"/>
      <c r="G105" s="70" t="str"/>
      <c r="H105" s="70" t="str"/>
      <c r="I105" s="70" t="str"/>
      <c r="J105" s="70" t="str"/>
      <c r="K105" s="70" t="str"/>
      <c r="L105" s="70" t="str"/>
      <c r="M105" s="70" t="str"/>
      <c r="N105" s="70" t="str"/>
      <c r="O105" s="70" t="str"/>
      <c r="P105" s="27" t="str"/>
      <c r="Q105" s="27" t="str"/>
      <c r="R105" s="27" t="str"/>
      <c r="S105" s="27" t="str"/>
      <c r="T105" s="27" t="str"/>
      <c r="U105" s="27" t="str"/>
      <c r="V105" s="27" t="str"/>
      <c r="W105" s="27" t="str"/>
      <c r="X105" s="71">
        <f>IF(OR(F105="",I105=""),"",ROUND((I105-F105)*1440,2))</f>
        <v/>
      </c>
      <c r="Y105" s="71">
        <f>IF(OR(M105&lt;&gt;"Yes",I105="",N105=""),"",ROUND((N105-I105)*1440,2))</f>
        <v/>
      </c>
      <c r="Z105" s="71">
        <f>IF(OR(F105="",O105=""),"",ROUND((O105-F105)*1440,2))</f>
        <v/>
      </c>
      <c r="AA105" s="72">
        <f>IF(E105="Yes",IF(OR(G105="",P105&lt;&gt;1),1,0),0)</f>
        <v/>
      </c>
      <c r="AB105" s="72">
        <f>IF(E105="Yes",IF(Q105="No",1,0),0)</f>
        <v/>
      </c>
      <c r="AC105" s="72">
        <f>IF(E105="Yes",IF(P105&gt;1,1,0),0)</f>
        <v/>
      </c>
      <c r="AD105" s="72">
        <f>IF(AND(E105="Yes",J105&lt;&gt;"",K105&lt;&gt;"",J105&lt;&gt;K105),1,0)</f>
        <v/>
      </c>
      <c r="AE105" s="72">
        <f>IF(E105="Yes",IF(OR(I105="",X105&gt;U105),1,0),0)</f>
        <v/>
      </c>
      <c r="AF105" s="72">
        <f>IF(M105="Yes",IF(OR(N105="",Y105&gt;V105),1,0),0)</f>
        <v/>
      </c>
      <c r="AG105" s="72">
        <f>IF(E105="Yes",IF(AND(AA105=0,AC105=0,AD105=0,AE105=0,J105&lt;&gt;"",K105&lt;&gt;""),1,0),0)</f>
        <v/>
      </c>
      <c r="AH105" s="27">
        <f>IF(E105&lt;&gt;"Yes","Excluded",IF(OR(AA105=1,AC105=1,AD105=1,AE105=1,AF105=1,AJ105=1),"Fail",IF(OR(AND(AB105=1,OR(R105&lt;&gt;"Yes",S105&lt;&gt;"Yes")),AK105=1),"Warning","Pass")))</f>
        <v/>
      </c>
      <c r="AI105" s="27" t="str"/>
      <c r="AJ105" s="73">
        <f>IF(E105="Yes",IF(OR(O105="",Z105&gt;W105),1,0),0)</f>
        <v/>
      </c>
      <c r="AK105" s="73">
        <f>IF(E105="Yes",IF(T105="Yes",0,1),0)</f>
        <v/>
      </c>
    </row>
    <row r="106">
      <c r="A106" s="27" t="str"/>
      <c r="B106" s="27" t="str"/>
      <c r="C106" s="27" t="str"/>
      <c r="D106" s="27" t="str"/>
      <c r="E106" s="27" t="str"/>
      <c r="F106" s="70" t="str"/>
      <c r="G106" s="70" t="str"/>
      <c r="H106" s="70" t="str"/>
      <c r="I106" s="70" t="str"/>
      <c r="J106" s="70" t="str"/>
      <c r="K106" s="70" t="str"/>
      <c r="L106" s="70" t="str"/>
      <c r="M106" s="70" t="str"/>
      <c r="N106" s="70" t="str"/>
      <c r="O106" s="70" t="str"/>
      <c r="P106" s="27" t="str"/>
      <c r="Q106" s="27" t="str"/>
      <c r="R106" s="27" t="str"/>
      <c r="S106" s="27" t="str"/>
      <c r="T106" s="27" t="str"/>
      <c r="U106" s="27" t="str"/>
      <c r="V106" s="27" t="str"/>
      <c r="W106" s="27" t="str"/>
      <c r="X106" s="71">
        <f>IF(OR(F106="",I106=""),"",ROUND((I106-F106)*1440,2))</f>
        <v/>
      </c>
      <c r="Y106" s="71">
        <f>IF(OR(M106&lt;&gt;"Yes",I106="",N106=""),"",ROUND((N106-I106)*1440,2))</f>
        <v/>
      </c>
      <c r="Z106" s="71">
        <f>IF(OR(F106="",O106=""),"",ROUND((O106-F106)*1440,2))</f>
        <v/>
      </c>
      <c r="AA106" s="72">
        <f>IF(E106="Yes",IF(OR(G106="",P106&lt;&gt;1),1,0),0)</f>
        <v/>
      </c>
      <c r="AB106" s="72">
        <f>IF(E106="Yes",IF(Q106="No",1,0),0)</f>
        <v/>
      </c>
      <c r="AC106" s="72">
        <f>IF(E106="Yes",IF(P106&gt;1,1,0),0)</f>
        <v/>
      </c>
      <c r="AD106" s="72">
        <f>IF(AND(E106="Yes",J106&lt;&gt;"",K106&lt;&gt;"",J106&lt;&gt;K106),1,0)</f>
        <v/>
      </c>
      <c r="AE106" s="72">
        <f>IF(E106="Yes",IF(OR(I106="",X106&gt;U106),1,0),0)</f>
        <v/>
      </c>
      <c r="AF106" s="72">
        <f>IF(M106="Yes",IF(OR(N106="",Y106&gt;V106),1,0),0)</f>
        <v/>
      </c>
      <c r="AG106" s="72">
        <f>IF(E106="Yes",IF(AND(AA106=0,AC106=0,AD106=0,AE106=0,J106&lt;&gt;"",K106&lt;&gt;""),1,0),0)</f>
        <v/>
      </c>
      <c r="AH106" s="27">
        <f>IF(E106&lt;&gt;"Yes","Excluded",IF(OR(AA106=1,AC106=1,AD106=1,AE106=1,AF106=1,AJ106=1),"Fail",IF(OR(AND(AB106=1,OR(R106&lt;&gt;"Yes",S106&lt;&gt;"Yes")),AK106=1),"Warning","Pass")))</f>
        <v/>
      </c>
      <c r="AI106" s="27" t="str"/>
      <c r="AJ106" s="73">
        <f>IF(E106="Yes",IF(OR(O106="",Z106&gt;W106),1,0),0)</f>
        <v/>
      </c>
      <c r="AK106" s="73">
        <f>IF(E106="Yes",IF(T106="Yes",0,1),0)</f>
        <v/>
      </c>
    </row>
    <row r="107">
      <c r="A107" s="27" t="str"/>
      <c r="B107" s="27" t="str"/>
      <c r="C107" s="27" t="str"/>
      <c r="D107" s="27" t="str"/>
      <c r="E107" s="27" t="str"/>
      <c r="F107" s="70" t="str"/>
      <c r="G107" s="70" t="str"/>
      <c r="H107" s="70" t="str"/>
      <c r="I107" s="70" t="str"/>
      <c r="J107" s="70" t="str"/>
      <c r="K107" s="70" t="str"/>
      <c r="L107" s="70" t="str"/>
      <c r="M107" s="70" t="str"/>
      <c r="N107" s="70" t="str"/>
      <c r="O107" s="70" t="str"/>
      <c r="P107" s="27" t="str"/>
      <c r="Q107" s="27" t="str"/>
      <c r="R107" s="27" t="str"/>
      <c r="S107" s="27" t="str"/>
      <c r="T107" s="27" t="str"/>
      <c r="U107" s="27" t="str"/>
      <c r="V107" s="27" t="str"/>
      <c r="W107" s="27" t="str"/>
      <c r="X107" s="71">
        <f>IF(OR(F107="",I107=""),"",ROUND((I107-F107)*1440,2))</f>
        <v/>
      </c>
      <c r="Y107" s="71">
        <f>IF(OR(M107&lt;&gt;"Yes",I107="",N107=""),"",ROUND((N107-I107)*1440,2))</f>
        <v/>
      </c>
      <c r="Z107" s="71">
        <f>IF(OR(F107="",O107=""),"",ROUND((O107-F107)*1440,2))</f>
        <v/>
      </c>
      <c r="AA107" s="72">
        <f>IF(E107="Yes",IF(OR(G107="",P107&lt;&gt;1),1,0),0)</f>
        <v/>
      </c>
      <c r="AB107" s="72">
        <f>IF(E107="Yes",IF(Q107="No",1,0),0)</f>
        <v/>
      </c>
      <c r="AC107" s="72">
        <f>IF(E107="Yes",IF(P107&gt;1,1,0),0)</f>
        <v/>
      </c>
      <c r="AD107" s="72">
        <f>IF(AND(E107="Yes",J107&lt;&gt;"",K107&lt;&gt;"",J107&lt;&gt;K107),1,0)</f>
        <v/>
      </c>
      <c r="AE107" s="72">
        <f>IF(E107="Yes",IF(OR(I107="",X107&gt;U107),1,0),0)</f>
        <v/>
      </c>
      <c r="AF107" s="72">
        <f>IF(M107="Yes",IF(OR(N107="",Y107&gt;V107),1,0),0)</f>
        <v/>
      </c>
      <c r="AG107" s="72">
        <f>IF(E107="Yes",IF(AND(AA107=0,AC107=0,AD107=0,AE107=0,J107&lt;&gt;"",K107&lt;&gt;""),1,0),0)</f>
        <v/>
      </c>
      <c r="AH107" s="27">
        <f>IF(E107&lt;&gt;"Yes","Excluded",IF(OR(AA107=1,AC107=1,AD107=1,AE107=1,AF107=1,AJ107=1),"Fail",IF(OR(AND(AB107=1,OR(R107&lt;&gt;"Yes",S107&lt;&gt;"Yes")),AK107=1),"Warning","Pass")))</f>
        <v/>
      </c>
      <c r="AI107" s="27" t="str"/>
      <c r="AJ107" s="73">
        <f>IF(E107="Yes",IF(OR(O107="",Z107&gt;W107),1,0),0)</f>
        <v/>
      </c>
      <c r="AK107" s="73">
        <f>IF(E107="Yes",IF(T107="Yes",0,1),0)</f>
        <v/>
      </c>
    </row>
    <row r="108">
      <c r="A108" s="27" t="str"/>
      <c r="B108" s="27" t="str"/>
      <c r="C108" s="27" t="str"/>
      <c r="D108" s="27" t="str"/>
      <c r="E108" s="27" t="str"/>
      <c r="F108" s="70" t="str"/>
      <c r="G108" s="70" t="str"/>
      <c r="H108" s="70" t="str"/>
      <c r="I108" s="70" t="str"/>
      <c r="J108" s="70" t="str"/>
      <c r="K108" s="70" t="str"/>
      <c r="L108" s="70" t="str"/>
      <c r="M108" s="70" t="str"/>
      <c r="N108" s="70" t="str"/>
      <c r="O108" s="70" t="str"/>
      <c r="P108" s="27" t="str"/>
      <c r="Q108" s="27" t="str"/>
      <c r="R108" s="27" t="str"/>
      <c r="S108" s="27" t="str"/>
      <c r="T108" s="27" t="str"/>
      <c r="U108" s="27" t="str"/>
      <c r="V108" s="27" t="str"/>
      <c r="W108" s="27" t="str"/>
      <c r="X108" s="71">
        <f>IF(OR(F108="",I108=""),"",ROUND((I108-F108)*1440,2))</f>
        <v/>
      </c>
      <c r="Y108" s="71">
        <f>IF(OR(M108&lt;&gt;"Yes",I108="",N108=""),"",ROUND((N108-I108)*1440,2))</f>
        <v/>
      </c>
      <c r="Z108" s="71">
        <f>IF(OR(F108="",O108=""),"",ROUND((O108-F108)*1440,2))</f>
        <v/>
      </c>
      <c r="AA108" s="72">
        <f>IF(E108="Yes",IF(OR(G108="",P108&lt;&gt;1),1,0),0)</f>
        <v/>
      </c>
      <c r="AB108" s="72">
        <f>IF(E108="Yes",IF(Q108="No",1,0),0)</f>
        <v/>
      </c>
      <c r="AC108" s="72">
        <f>IF(E108="Yes",IF(P108&gt;1,1,0),0)</f>
        <v/>
      </c>
      <c r="AD108" s="72">
        <f>IF(AND(E108="Yes",J108&lt;&gt;"",K108&lt;&gt;"",J108&lt;&gt;K108),1,0)</f>
        <v/>
      </c>
      <c r="AE108" s="72">
        <f>IF(E108="Yes",IF(OR(I108="",X108&gt;U108),1,0),0)</f>
        <v/>
      </c>
      <c r="AF108" s="72">
        <f>IF(M108="Yes",IF(OR(N108="",Y108&gt;V108),1,0),0)</f>
        <v/>
      </c>
      <c r="AG108" s="72">
        <f>IF(E108="Yes",IF(AND(AA108=0,AC108=0,AD108=0,AE108=0,J108&lt;&gt;"",K108&lt;&gt;""),1,0),0)</f>
        <v/>
      </c>
      <c r="AH108" s="27">
        <f>IF(E108&lt;&gt;"Yes","Excluded",IF(OR(AA108=1,AC108=1,AD108=1,AE108=1,AF108=1,AJ108=1),"Fail",IF(OR(AND(AB108=1,OR(R108&lt;&gt;"Yes",S108&lt;&gt;"Yes")),AK108=1),"Warning","Pass")))</f>
        <v/>
      </c>
      <c r="AI108" s="27" t="str"/>
      <c r="AJ108" s="73">
        <f>IF(E108="Yes",IF(OR(O108="",Z108&gt;W108),1,0),0)</f>
        <v/>
      </c>
      <c r="AK108" s="73">
        <f>IF(E108="Yes",IF(T108="Yes",0,1),0)</f>
        <v/>
      </c>
    </row>
    <row r="109">
      <c r="A109" s="27" t="str"/>
      <c r="B109" s="27" t="str"/>
      <c r="C109" s="27" t="str"/>
      <c r="D109" s="27" t="str"/>
      <c r="E109" s="27" t="str"/>
      <c r="F109" s="70" t="str"/>
      <c r="G109" s="70" t="str"/>
      <c r="H109" s="70" t="str"/>
      <c r="I109" s="70" t="str"/>
      <c r="J109" s="70" t="str"/>
      <c r="K109" s="70" t="str"/>
      <c r="L109" s="70" t="str"/>
      <c r="M109" s="70" t="str"/>
      <c r="N109" s="70" t="str"/>
      <c r="O109" s="70" t="str"/>
      <c r="P109" s="27" t="str"/>
      <c r="Q109" s="27" t="str"/>
      <c r="R109" s="27" t="str"/>
      <c r="S109" s="27" t="str"/>
      <c r="T109" s="27" t="str"/>
      <c r="U109" s="27" t="str"/>
      <c r="V109" s="27" t="str"/>
      <c r="W109" s="27" t="str"/>
      <c r="X109" s="71">
        <f>IF(OR(F109="",I109=""),"",ROUND((I109-F109)*1440,2))</f>
        <v/>
      </c>
      <c r="Y109" s="71">
        <f>IF(OR(M109&lt;&gt;"Yes",I109="",N109=""),"",ROUND((N109-I109)*1440,2))</f>
        <v/>
      </c>
      <c r="Z109" s="71">
        <f>IF(OR(F109="",O109=""),"",ROUND((O109-F109)*1440,2))</f>
        <v/>
      </c>
      <c r="AA109" s="72">
        <f>IF(E109="Yes",IF(OR(G109="",P109&lt;&gt;1),1,0),0)</f>
        <v/>
      </c>
      <c r="AB109" s="72">
        <f>IF(E109="Yes",IF(Q109="No",1,0),0)</f>
        <v/>
      </c>
      <c r="AC109" s="72">
        <f>IF(E109="Yes",IF(P109&gt;1,1,0),0)</f>
        <v/>
      </c>
      <c r="AD109" s="72">
        <f>IF(AND(E109="Yes",J109&lt;&gt;"",K109&lt;&gt;"",J109&lt;&gt;K109),1,0)</f>
        <v/>
      </c>
      <c r="AE109" s="72">
        <f>IF(E109="Yes",IF(OR(I109="",X109&gt;U109),1,0),0)</f>
        <v/>
      </c>
      <c r="AF109" s="72">
        <f>IF(M109="Yes",IF(OR(N109="",Y109&gt;V109),1,0),0)</f>
        <v/>
      </c>
      <c r="AG109" s="72">
        <f>IF(E109="Yes",IF(AND(AA109=0,AC109=0,AD109=0,AE109=0,J109&lt;&gt;"",K109&lt;&gt;""),1,0),0)</f>
        <v/>
      </c>
      <c r="AH109" s="27">
        <f>IF(E109&lt;&gt;"Yes","Excluded",IF(OR(AA109=1,AC109=1,AD109=1,AE109=1,AF109=1,AJ109=1),"Fail",IF(OR(AND(AB109=1,OR(R109&lt;&gt;"Yes",S109&lt;&gt;"Yes")),AK109=1),"Warning","Pass")))</f>
        <v/>
      </c>
      <c r="AI109" s="27" t="str"/>
      <c r="AJ109" s="73">
        <f>IF(E109="Yes",IF(OR(O109="",Z109&gt;W109),1,0),0)</f>
        <v/>
      </c>
      <c r="AK109" s="73">
        <f>IF(E109="Yes",IF(T109="Yes",0,1),0)</f>
        <v/>
      </c>
    </row>
    <row r="110">
      <c r="A110" s="27" t="str"/>
      <c r="B110" s="27" t="str"/>
      <c r="C110" s="27" t="str"/>
      <c r="D110" s="27" t="str"/>
      <c r="E110" s="27" t="str"/>
      <c r="F110" s="70" t="str"/>
      <c r="G110" s="70" t="str"/>
      <c r="H110" s="70" t="str"/>
      <c r="I110" s="70" t="str"/>
      <c r="J110" s="70" t="str"/>
      <c r="K110" s="70" t="str"/>
      <c r="L110" s="70" t="str"/>
      <c r="M110" s="70" t="str"/>
      <c r="N110" s="70" t="str"/>
      <c r="O110" s="70" t="str"/>
      <c r="P110" s="27" t="str"/>
      <c r="Q110" s="27" t="str"/>
      <c r="R110" s="27" t="str"/>
      <c r="S110" s="27" t="str"/>
      <c r="T110" s="27" t="str"/>
      <c r="U110" s="27" t="str"/>
      <c r="V110" s="27" t="str"/>
      <c r="W110" s="27" t="str"/>
      <c r="X110" s="71">
        <f>IF(OR(F110="",I110=""),"",ROUND((I110-F110)*1440,2))</f>
        <v/>
      </c>
      <c r="Y110" s="71">
        <f>IF(OR(M110&lt;&gt;"Yes",I110="",N110=""),"",ROUND((N110-I110)*1440,2))</f>
        <v/>
      </c>
      <c r="Z110" s="71">
        <f>IF(OR(F110="",O110=""),"",ROUND((O110-F110)*1440,2))</f>
        <v/>
      </c>
      <c r="AA110" s="72">
        <f>IF(E110="Yes",IF(OR(G110="",P110&lt;&gt;1),1,0),0)</f>
        <v/>
      </c>
      <c r="AB110" s="72">
        <f>IF(E110="Yes",IF(Q110="No",1,0),0)</f>
        <v/>
      </c>
      <c r="AC110" s="72">
        <f>IF(E110="Yes",IF(P110&gt;1,1,0),0)</f>
        <v/>
      </c>
      <c r="AD110" s="72">
        <f>IF(AND(E110="Yes",J110&lt;&gt;"",K110&lt;&gt;"",J110&lt;&gt;K110),1,0)</f>
        <v/>
      </c>
      <c r="AE110" s="72">
        <f>IF(E110="Yes",IF(OR(I110="",X110&gt;U110),1,0),0)</f>
        <v/>
      </c>
      <c r="AF110" s="72">
        <f>IF(M110="Yes",IF(OR(N110="",Y110&gt;V110),1,0),0)</f>
        <v/>
      </c>
      <c r="AG110" s="72">
        <f>IF(E110="Yes",IF(AND(AA110=0,AC110=0,AD110=0,AE110=0,J110&lt;&gt;"",K110&lt;&gt;""),1,0),0)</f>
        <v/>
      </c>
      <c r="AH110" s="27">
        <f>IF(E110&lt;&gt;"Yes","Excluded",IF(OR(AA110=1,AC110=1,AD110=1,AE110=1,AF110=1,AJ110=1),"Fail",IF(OR(AND(AB110=1,OR(R110&lt;&gt;"Yes",S110&lt;&gt;"Yes")),AK110=1),"Warning","Pass")))</f>
        <v/>
      </c>
      <c r="AI110" s="27" t="str"/>
      <c r="AJ110" s="73">
        <f>IF(E110="Yes",IF(OR(O110="",Z110&gt;W110),1,0),0)</f>
        <v/>
      </c>
      <c r="AK110" s="73">
        <f>IF(E110="Yes",IF(T110="Yes",0,1),0)</f>
        <v/>
      </c>
    </row>
    <row r="111">
      <c r="A111" s="27" t="str"/>
      <c r="B111" s="27" t="str"/>
      <c r="C111" s="27" t="str"/>
      <c r="D111" s="27" t="str"/>
      <c r="E111" s="27" t="str"/>
      <c r="F111" s="70" t="str"/>
      <c r="G111" s="70" t="str"/>
      <c r="H111" s="70" t="str"/>
      <c r="I111" s="70" t="str"/>
      <c r="J111" s="70" t="str"/>
      <c r="K111" s="70" t="str"/>
      <c r="L111" s="70" t="str"/>
      <c r="M111" s="70" t="str"/>
      <c r="N111" s="70" t="str"/>
      <c r="O111" s="70" t="str"/>
      <c r="P111" s="27" t="str"/>
      <c r="Q111" s="27" t="str"/>
      <c r="R111" s="27" t="str"/>
      <c r="S111" s="27" t="str"/>
      <c r="T111" s="27" t="str"/>
      <c r="U111" s="27" t="str"/>
      <c r="V111" s="27" t="str"/>
      <c r="W111" s="27" t="str"/>
      <c r="X111" s="71">
        <f>IF(OR(F111="",I111=""),"",ROUND((I111-F111)*1440,2))</f>
        <v/>
      </c>
      <c r="Y111" s="71">
        <f>IF(OR(M111&lt;&gt;"Yes",I111="",N111=""),"",ROUND((N111-I111)*1440,2))</f>
        <v/>
      </c>
      <c r="Z111" s="71">
        <f>IF(OR(F111="",O111=""),"",ROUND((O111-F111)*1440,2))</f>
        <v/>
      </c>
      <c r="AA111" s="72">
        <f>IF(E111="Yes",IF(OR(G111="",P111&lt;&gt;1),1,0),0)</f>
        <v/>
      </c>
      <c r="AB111" s="72">
        <f>IF(E111="Yes",IF(Q111="No",1,0),0)</f>
        <v/>
      </c>
      <c r="AC111" s="72">
        <f>IF(E111="Yes",IF(P111&gt;1,1,0),0)</f>
        <v/>
      </c>
      <c r="AD111" s="72">
        <f>IF(AND(E111="Yes",J111&lt;&gt;"",K111&lt;&gt;"",J111&lt;&gt;K111),1,0)</f>
        <v/>
      </c>
      <c r="AE111" s="72">
        <f>IF(E111="Yes",IF(OR(I111="",X111&gt;U111),1,0),0)</f>
        <v/>
      </c>
      <c r="AF111" s="72">
        <f>IF(M111="Yes",IF(OR(N111="",Y111&gt;V111),1,0),0)</f>
        <v/>
      </c>
      <c r="AG111" s="72">
        <f>IF(E111="Yes",IF(AND(AA111=0,AC111=0,AD111=0,AE111=0,J111&lt;&gt;"",K111&lt;&gt;""),1,0),0)</f>
        <v/>
      </c>
      <c r="AH111" s="27">
        <f>IF(E111&lt;&gt;"Yes","Excluded",IF(OR(AA111=1,AC111=1,AD111=1,AE111=1,AF111=1,AJ111=1),"Fail",IF(OR(AND(AB111=1,OR(R111&lt;&gt;"Yes",S111&lt;&gt;"Yes")),AK111=1),"Warning","Pass")))</f>
        <v/>
      </c>
      <c r="AI111" s="27" t="str"/>
      <c r="AJ111" s="73">
        <f>IF(E111="Yes",IF(OR(O111="",Z111&gt;W111),1,0),0)</f>
        <v/>
      </c>
      <c r="AK111" s="73">
        <f>IF(E111="Yes",IF(T111="Yes",0,1),0)</f>
        <v/>
      </c>
    </row>
    <row r="112">
      <c r="A112" s="27" t="str"/>
      <c r="B112" s="27" t="str"/>
      <c r="C112" s="27" t="str"/>
      <c r="D112" s="27" t="str"/>
      <c r="E112" s="27" t="str"/>
      <c r="F112" s="70" t="str"/>
      <c r="G112" s="70" t="str"/>
      <c r="H112" s="70" t="str"/>
      <c r="I112" s="70" t="str"/>
      <c r="J112" s="70" t="str"/>
      <c r="K112" s="70" t="str"/>
      <c r="L112" s="70" t="str"/>
      <c r="M112" s="70" t="str"/>
      <c r="N112" s="70" t="str"/>
      <c r="O112" s="70" t="str"/>
      <c r="P112" s="27" t="str"/>
      <c r="Q112" s="27" t="str"/>
      <c r="R112" s="27" t="str"/>
      <c r="S112" s="27" t="str"/>
      <c r="T112" s="27" t="str"/>
      <c r="U112" s="27" t="str"/>
      <c r="V112" s="27" t="str"/>
      <c r="W112" s="27" t="str"/>
      <c r="X112" s="71">
        <f>IF(OR(F112="",I112=""),"",ROUND((I112-F112)*1440,2))</f>
        <v/>
      </c>
      <c r="Y112" s="71">
        <f>IF(OR(M112&lt;&gt;"Yes",I112="",N112=""),"",ROUND((N112-I112)*1440,2))</f>
        <v/>
      </c>
      <c r="Z112" s="71">
        <f>IF(OR(F112="",O112=""),"",ROUND((O112-F112)*1440,2))</f>
        <v/>
      </c>
      <c r="AA112" s="72">
        <f>IF(E112="Yes",IF(OR(G112="",P112&lt;&gt;1),1,0),0)</f>
        <v/>
      </c>
      <c r="AB112" s="72">
        <f>IF(E112="Yes",IF(Q112="No",1,0),0)</f>
        <v/>
      </c>
      <c r="AC112" s="72">
        <f>IF(E112="Yes",IF(P112&gt;1,1,0),0)</f>
        <v/>
      </c>
      <c r="AD112" s="72">
        <f>IF(AND(E112="Yes",J112&lt;&gt;"",K112&lt;&gt;"",J112&lt;&gt;K112),1,0)</f>
        <v/>
      </c>
      <c r="AE112" s="72">
        <f>IF(E112="Yes",IF(OR(I112="",X112&gt;U112),1,0),0)</f>
        <v/>
      </c>
      <c r="AF112" s="72">
        <f>IF(M112="Yes",IF(OR(N112="",Y112&gt;V112),1,0),0)</f>
        <v/>
      </c>
      <c r="AG112" s="72">
        <f>IF(E112="Yes",IF(AND(AA112=0,AC112=0,AD112=0,AE112=0,J112&lt;&gt;"",K112&lt;&gt;""),1,0),0)</f>
        <v/>
      </c>
      <c r="AH112" s="27">
        <f>IF(E112&lt;&gt;"Yes","Excluded",IF(OR(AA112=1,AC112=1,AD112=1,AE112=1,AF112=1,AJ112=1),"Fail",IF(OR(AND(AB112=1,OR(R112&lt;&gt;"Yes",S112&lt;&gt;"Yes")),AK112=1),"Warning","Pass")))</f>
        <v/>
      </c>
      <c r="AI112" s="27" t="str"/>
      <c r="AJ112" s="73">
        <f>IF(E112="Yes",IF(OR(O112="",Z112&gt;W112),1,0),0)</f>
        <v/>
      </c>
      <c r="AK112" s="73">
        <f>IF(E112="Yes",IF(T112="Yes",0,1),0)</f>
        <v/>
      </c>
    </row>
    <row r="113">
      <c r="A113" s="27" t="str"/>
      <c r="B113" s="27" t="str"/>
      <c r="C113" s="27" t="str"/>
      <c r="D113" s="27" t="str"/>
      <c r="E113" s="27" t="str"/>
      <c r="F113" s="70" t="str"/>
      <c r="G113" s="70" t="str"/>
      <c r="H113" s="70" t="str"/>
      <c r="I113" s="70" t="str"/>
      <c r="J113" s="70" t="str"/>
      <c r="K113" s="70" t="str"/>
      <c r="L113" s="70" t="str"/>
      <c r="M113" s="70" t="str"/>
      <c r="N113" s="70" t="str"/>
      <c r="O113" s="70" t="str"/>
      <c r="P113" s="27" t="str"/>
      <c r="Q113" s="27" t="str"/>
      <c r="R113" s="27" t="str"/>
      <c r="S113" s="27" t="str"/>
      <c r="T113" s="27" t="str"/>
      <c r="U113" s="27" t="str"/>
      <c r="V113" s="27" t="str"/>
      <c r="W113" s="27" t="str"/>
      <c r="X113" s="71">
        <f>IF(OR(F113="",I113=""),"",ROUND((I113-F113)*1440,2))</f>
        <v/>
      </c>
      <c r="Y113" s="71">
        <f>IF(OR(M113&lt;&gt;"Yes",I113="",N113=""),"",ROUND((N113-I113)*1440,2))</f>
        <v/>
      </c>
      <c r="Z113" s="71">
        <f>IF(OR(F113="",O113=""),"",ROUND((O113-F113)*1440,2))</f>
        <v/>
      </c>
      <c r="AA113" s="72">
        <f>IF(E113="Yes",IF(OR(G113="",P113&lt;&gt;1),1,0),0)</f>
        <v/>
      </c>
      <c r="AB113" s="72">
        <f>IF(E113="Yes",IF(Q113="No",1,0),0)</f>
        <v/>
      </c>
      <c r="AC113" s="72">
        <f>IF(E113="Yes",IF(P113&gt;1,1,0),0)</f>
        <v/>
      </c>
      <c r="AD113" s="72">
        <f>IF(AND(E113="Yes",J113&lt;&gt;"",K113&lt;&gt;"",J113&lt;&gt;K113),1,0)</f>
        <v/>
      </c>
      <c r="AE113" s="72">
        <f>IF(E113="Yes",IF(OR(I113="",X113&gt;U113),1,0),0)</f>
        <v/>
      </c>
      <c r="AF113" s="72">
        <f>IF(M113="Yes",IF(OR(N113="",Y113&gt;V113),1,0),0)</f>
        <v/>
      </c>
      <c r="AG113" s="72">
        <f>IF(E113="Yes",IF(AND(AA113=0,AC113=0,AD113=0,AE113=0,J113&lt;&gt;"",K113&lt;&gt;""),1,0),0)</f>
        <v/>
      </c>
      <c r="AH113" s="27">
        <f>IF(E113&lt;&gt;"Yes","Excluded",IF(OR(AA113=1,AC113=1,AD113=1,AE113=1,AF113=1,AJ113=1),"Fail",IF(OR(AND(AB113=1,OR(R113&lt;&gt;"Yes",S113&lt;&gt;"Yes")),AK113=1),"Warning","Pass")))</f>
        <v/>
      </c>
      <c r="AI113" s="27" t="str"/>
      <c r="AJ113" s="73">
        <f>IF(E113="Yes",IF(OR(O113="",Z113&gt;W113),1,0),0)</f>
        <v/>
      </c>
      <c r="AK113" s="73">
        <f>IF(E113="Yes",IF(T113="Yes",0,1),0)</f>
        <v/>
      </c>
    </row>
    <row r="114">
      <c r="A114" s="27" t="str"/>
      <c r="B114" s="27" t="str"/>
      <c r="C114" s="27" t="str"/>
      <c r="D114" s="27" t="str"/>
      <c r="E114" s="27" t="str"/>
      <c r="F114" s="70" t="str"/>
      <c r="G114" s="70" t="str"/>
      <c r="H114" s="70" t="str"/>
      <c r="I114" s="70" t="str"/>
      <c r="J114" s="70" t="str"/>
      <c r="K114" s="70" t="str"/>
      <c r="L114" s="70" t="str"/>
      <c r="M114" s="70" t="str"/>
      <c r="N114" s="70" t="str"/>
      <c r="O114" s="70" t="str"/>
      <c r="P114" s="27" t="str"/>
      <c r="Q114" s="27" t="str"/>
      <c r="R114" s="27" t="str"/>
      <c r="S114" s="27" t="str"/>
      <c r="T114" s="27" t="str"/>
      <c r="U114" s="27" t="str"/>
      <c r="V114" s="27" t="str"/>
      <c r="W114" s="27" t="str"/>
      <c r="X114" s="71">
        <f>IF(OR(F114="",I114=""),"",ROUND((I114-F114)*1440,2))</f>
        <v/>
      </c>
      <c r="Y114" s="71">
        <f>IF(OR(M114&lt;&gt;"Yes",I114="",N114=""),"",ROUND((N114-I114)*1440,2))</f>
        <v/>
      </c>
      <c r="Z114" s="71">
        <f>IF(OR(F114="",O114=""),"",ROUND((O114-F114)*1440,2))</f>
        <v/>
      </c>
      <c r="AA114" s="72">
        <f>IF(E114="Yes",IF(OR(G114="",P114&lt;&gt;1),1,0),0)</f>
        <v/>
      </c>
      <c r="AB114" s="72">
        <f>IF(E114="Yes",IF(Q114="No",1,0),0)</f>
        <v/>
      </c>
      <c r="AC114" s="72">
        <f>IF(E114="Yes",IF(P114&gt;1,1,0),0)</f>
        <v/>
      </c>
      <c r="AD114" s="72">
        <f>IF(AND(E114="Yes",J114&lt;&gt;"",K114&lt;&gt;"",J114&lt;&gt;K114),1,0)</f>
        <v/>
      </c>
      <c r="AE114" s="72">
        <f>IF(E114="Yes",IF(OR(I114="",X114&gt;U114),1,0),0)</f>
        <v/>
      </c>
      <c r="AF114" s="72">
        <f>IF(M114="Yes",IF(OR(N114="",Y114&gt;V114),1,0),0)</f>
        <v/>
      </c>
      <c r="AG114" s="72">
        <f>IF(E114="Yes",IF(AND(AA114=0,AC114=0,AD114=0,AE114=0,J114&lt;&gt;"",K114&lt;&gt;""),1,0),0)</f>
        <v/>
      </c>
      <c r="AH114" s="27">
        <f>IF(E114&lt;&gt;"Yes","Excluded",IF(OR(AA114=1,AC114=1,AD114=1,AE114=1,AF114=1,AJ114=1),"Fail",IF(OR(AND(AB114=1,OR(R114&lt;&gt;"Yes",S114&lt;&gt;"Yes")),AK114=1),"Warning","Pass")))</f>
        <v/>
      </c>
      <c r="AI114" s="27" t="str"/>
      <c r="AJ114" s="73">
        <f>IF(E114="Yes",IF(OR(O114="",Z114&gt;W114),1,0),0)</f>
        <v/>
      </c>
      <c r="AK114" s="73">
        <f>IF(E114="Yes",IF(T114="Yes",0,1),0)</f>
        <v/>
      </c>
    </row>
    <row r="115">
      <c r="A115" s="27" t="str"/>
      <c r="B115" s="27" t="str"/>
      <c r="C115" s="27" t="str"/>
      <c r="D115" s="27" t="str"/>
      <c r="E115" s="27" t="str"/>
      <c r="F115" s="70" t="str"/>
      <c r="G115" s="70" t="str"/>
      <c r="H115" s="70" t="str"/>
      <c r="I115" s="70" t="str"/>
      <c r="J115" s="70" t="str"/>
      <c r="K115" s="70" t="str"/>
      <c r="L115" s="70" t="str"/>
      <c r="M115" s="70" t="str"/>
      <c r="N115" s="70" t="str"/>
      <c r="O115" s="70" t="str"/>
      <c r="P115" s="27" t="str"/>
      <c r="Q115" s="27" t="str"/>
      <c r="R115" s="27" t="str"/>
      <c r="S115" s="27" t="str"/>
      <c r="T115" s="27" t="str"/>
      <c r="U115" s="27" t="str"/>
      <c r="V115" s="27" t="str"/>
      <c r="W115" s="27" t="str"/>
      <c r="X115" s="71">
        <f>IF(OR(F115="",I115=""),"",ROUND((I115-F115)*1440,2))</f>
        <v/>
      </c>
      <c r="Y115" s="71">
        <f>IF(OR(M115&lt;&gt;"Yes",I115="",N115=""),"",ROUND((N115-I115)*1440,2))</f>
        <v/>
      </c>
      <c r="Z115" s="71">
        <f>IF(OR(F115="",O115=""),"",ROUND((O115-F115)*1440,2))</f>
        <v/>
      </c>
      <c r="AA115" s="72">
        <f>IF(E115="Yes",IF(OR(G115="",P115&lt;&gt;1),1,0),0)</f>
        <v/>
      </c>
      <c r="AB115" s="72">
        <f>IF(E115="Yes",IF(Q115="No",1,0),0)</f>
        <v/>
      </c>
      <c r="AC115" s="72">
        <f>IF(E115="Yes",IF(P115&gt;1,1,0),0)</f>
        <v/>
      </c>
      <c r="AD115" s="72">
        <f>IF(AND(E115="Yes",J115&lt;&gt;"",K115&lt;&gt;"",J115&lt;&gt;K115),1,0)</f>
        <v/>
      </c>
      <c r="AE115" s="72">
        <f>IF(E115="Yes",IF(OR(I115="",X115&gt;U115),1,0),0)</f>
        <v/>
      </c>
      <c r="AF115" s="72">
        <f>IF(M115="Yes",IF(OR(N115="",Y115&gt;V115),1,0),0)</f>
        <v/>
      </c>
      <c r="AG115" s="72">
        <f>IF(E115="Yes",IF(AND(AA115=0,AC115=0,AD115=0,AE115=0,J115&lt;&gt;"",K115&lt;&gt;""),1,0),0)</f>
        <v/>
      </c>
      <c r="AH115" s="27">
        <f>IF(E115&lt;&gt;"Yes","Excluded",IF(OR(AA115=1,AC115=1,AD115=1,AE115=1,AF115=1,AJ115=1),"Fail",IF(OR(AND(AB115=1,OR(R115&lt;&gt;"Yes",S115&lt;&gt;"Yes")),AK115=1),"Warning","Pass")))</f>
        <v/>
      </c>
      <c r="AI115" s="27" t="str"/>
      <c r="AJ115" s="73">
        <f>IF(E115="Yes",IF(OR(O115="",Z115&gt;W115),1,0),0)</f>
        <v/>
      </c>
      <c r="AK115" s="73">
        <f>IF(E115="Yes",IF(T115="Yes",0,1),0)</f>
        <v/>
      </c>
    </row>
    <row r="116">
      <c r="A116" s="27" t="str"/>
      <c r="B116" s="27" t="str"/>
      <c r="C116" s="27" t="str"/>
      <c r="D116" s="27" t="str"/>
      <c r="E116" s="27" t="str"/>
      <c r="F116" s="70" t="str"/>
      <c r="G116" s="70" t="str"/>
      <c r="H116" s="70" t="str"/>
      <c r="I116" s="70" t="str"/>
      <c r="J116" s="70" t="str"/>
      <c r="K116" s="70" t="str"/>
      <c r="L116" s="70" t="str"/>
      <c r="M116" s="70" t="str"/>
      <c r="N116" s="70" t="str"/>
      <c r="O116" s="70" t="str"/>
      <c r="P116" s="27" t="str"/>
      <c r="Q116" s="27" t="str"/>
      <c r="R116" s="27" t="str"/>
      <c r="S116" s="27" t="str"/>
      <c r="T116" s="27" t="str"/>
      <c r="U116" s="27" t="str"/>
      <c r="V116" s="27" t="str"/>
      <c r="W116" s="27" t="str"/>
      <c r="X116" s="71">
        <f>IF(OR(F116="",I116=""),"",ROUND((I116-F116)*1440,2))</f>
        <v/>
      </c>
      <c r="Y116" s="71">
        <f>IF(OR(M116&lt;&gt;"Yes",I116="",N116=""),"",ROUND((N116-I116)*1440,2))</f>
        <v/>
      </c>
      <c r="Z116" s="71">
        <f>IF(OR(F116="",O116=""),"",ROUND((O116-F116)*1440,2))</f>
        <v/>
      </c>
      <c r="AA116" s="72">
        <f>IF(E116="Yes",IF(OR(G116="",P116&lt;&gt;1),1,0),0)</f>
        <v/>
      </c>
      <c r="AB116" s="72">
        <f>IF(E116="Yes",IF(Q116="No",1,0),0)</f>
        <v/>
      </c>
      <c r="AC116" s="72">
        <f>IF(E116="Yes",IF(P116&gt;1,1,0),0)</f>
        <v/>
      </c>
      <c r="AD116" s="72">
        <f>IF(AND(E116="Yes",J116&lt;&gt;"",K116&lt;&gt;"",J116&lt;&gt;K116),1,0)</f>
        <v/>
      </c>
      <c r="AE116" s="72">
        <f>IF(E116="Yes",IF(OR(I116="",X116&gt;U116),1,0),0)</f>
        <v/>
      </c>
      <c r="AF116" s="72">
        <f>IF(M116="Yes",IF(OR(N116="",Y116&gt;V116),1,0),0)</f>
        <v/>
      </c>
      <c r="AG116" s="72">
        <f>IF(E116="Yes",IF(AND(AA116=0,AC116=0,AD116=0,AE116=0,J116&lt;&gt;"",K116&lt;&gt;""),1,0),0)</f>
        <v/>
      </c>
      <c r="AH116" s="27">
        <f>IF(E116&lt;&gt;"Yes","Excluded",IF(OR(AA116=1,AC116=1,AD116=1,AE116=1,AF116=1,AJ116=1),"Fail",IF(OR(AND(AB116=1,OR(R116&lt;&gt;"Yes",S116&lt;&gt;"Yes")),AK116=1),"Warning","Pass")))</f>
        <v/>
      </c>
      <c r="AI116" s="27" t="str"/>
      <c r="AJ116" s="73">
        <f>IF(E116="Yes",IF(OR(O116="",Z116&gt;W116),1,0),0)</f>
        <v/>
      </c>
      <c r="AK116" s="73">
        <f>IF(E116="Yes",IF(T116="Yes",0,1),0)</f>
        <v/>
      </c>
    </row>
    <row r="117">
      <c r="A117" s="27" t="str"/>
      <c r="B117" s="27" t="str"/>
      <c r="C117" s="27" t="str"/>
      <c r="D117" s="27" t="str"/>
      <c r="E117" s="27" t="str"/>
      <c r="F117" s="70" t="str"/>
      <c r="G117" s="70" t="str"/>
      <c r="H117" s="70" t="str"/>
      <c r="I117" s="70" t="str"/>
      <c r="J117" s="70" t="str"/>
      <c r="K117" s="70" t="str"/>
      <c r="L117" s="70" t="str"/>
      <c r="M117" s="70" t="str"/>
      <c r="N117" s="70" t="str"/>
      <c r="O117" s="70" t="str"/>
      <c r="P117" s="27" t="str"/>
      <c r="Q117" s="27" t="str"/>
      <c r="R117" s="27" t="str"/>
      <c r="S117" s="27" t="str"/>
      <c r="T117" s="27" t="str"/>
      <c r="U117" s="27" t="str"/>
      <c r="V117" s="27" t="str"/>
      <c r="W117" s="27" t="str"/>
      <c r="X117" s="71">
        <f>IF(OR(F117="",I117=""),"",ROUND((I117-F117)*1440,2))</f>
        <v/>
      </c>
      <c r="Y117" s="71">
        <f>IF(OR(M117&lt;&gt;"Yes",I117="",N117=""),"",ROUND((N117-I117)*1440,2))</f>
        <v/>
      </c>
      <c r="Z117" s="71">
        <f>IF(OR(F117="",O117=""),"",ROUND((O117-F117)*1440,2))</f>
        <v/>
      </c>
      <c r="AA117" s="72">
        <f>IF(E117="Yes",IF(OR(G117="",P117&lt;&gt;1),1,0),0)</f>
        <v/>
      </c>
      <c r="AB117" s="72">
        <f>IF(E117="Yes",IF(Q117="No",1,0),0)</f>
        <v/>
      </c>
      <c r="AC117" s="72">
        <f>IF(E117="Yes",IF(P117&gt;1,1,0),0)</f>
        <v/>
      </c>
      <c r="AD117" s="72">
        <f>IF(AND(E117="Yes",J117&lt;&gt;"",K117&lt;&gt;"",J117&lt;&gt;K117),1,0)</f>
        <v/>
      </c>
      <c r="AE117" s="72">
        <f>IF(E117="Yes",IF(OR(I117="",X117&gt;U117),1,0),0)</f>
        <v/>
      </c>
      <c r="AF117" s="72">
        <f>IF(M117="Yes",IF(OR(N117="",Y117&gt;V117),1,0),0)</f>
        <v/>
      </c>
      <c r="AG117" s="72">
        <f>IF(E117="Yes",IF(AND(AA117=0,AC117=0,AD117=0,AE117=0,J117&lt;&gt;"",K117&lt;&gt;""),1,0),0)</f>
        <v/>
      </c>
      <c r="AH117" s="27">
        <f>IF(E117&lt;&gt;"Yes","Excluded",IF(OR(AA117=1,AC117=1,AD117=1,AE117=1,AF117=1,AJ117=1),"Fail",IF(OR(AND(AB117=1,OR(R117&lt;&gt;"Yes",S117&lt;&gt;"Yes")),AK117=1),"Warning","Pass")))</f>
        <v/>
      </c>
      <c r="AI117" s="27" t="str"/>
      <c r="AJ117" s="73">
        <f>IF(E117="Yes",IF(OR(O117="",Z117&gt;W117),1,0),0)</f>
        <v/>
      </c>
      <c r="AK117" s="73">
        <f>IF(E117="Yes",IF(T117="Yes",0,1),0)</f>
        <v/>
      </c>
    </row>
    <row r="118">
      <c r="A118" s="27" t="str"/>
      <c r="B118" s="27" t="str"/>
      <c r="C118" s="27" t="str"/>
      <c r="D118" s="27" t="str"/>
      <c r="E118" s="27" t="str"/>
      <c r="F118" s="70" t="str"/>
      <c r="G118" s="70" t="str"/>
      <c r="H118" s="70" t="str"/>
      <c r="I118" s="70" t="str"/>
      <c r="J118" s="70" t="str"/>
      <c r="K118" s="70" t="str"/>
      <c r="L118" s="70" t="str"/>
      <c r="M118" s="70" t="str"/>
      <c r="N118" s="70" t="str"/>
      <c r="O118" s="70" t="str"/>
      <c r="P118" s="27" t="str"/>
      <c r="Q118" s="27" t="str"/>
      <c r="R118" s="27" t="str"/>
      <c r="S118" s="27" t="str"/>
      <c r="T118" s="27" t="str"/>
      <c r="U118" s="27" t="str"/>
      <c r="V118" s="27" t="str"/>
      <c r="W118" s="27" t="str"/>
      <c r="X118" s="71">
        <f>IF(OR(F118="",I118=""),"",ROUND((I118-F118)*1440,2))</f>
        <v/>
      </c>
      <c r="Y118" s="71">
        <f>IF(OR(M118&lt;&gt;"Yes",I118="",N118=""),"",ROUND((N118-I118)*1440,2))</f>
        <v/>
      </c>
      <c r="Z118" s="71">
        <f>IF(OR(F118="",O118=""),"",ROUND((O118-F118)*1440,2))</f>
        <v/>
      </c>
      <c r="AA118" s="72">
        <f>IF(E118="Yes",IF(OR(G118="",P118&lt;&gt;1),1,0),0)</f>
        <v/>
      </c>
      <c r="AB118" s="72">
        <f>IF(E118="Yes",IF(Q118="No",1,0),0)</f>
        <v/>
      </c>
      <c r="AC118" s="72">
        <f>IF(E118="Yes",IF(P118&gt;1,1,0),0)</f>
        <v/>
      </c>
      <c r="AD118" s="72">
        <f>IF(AND(E118="Yes",J118&lt;&gt;"",K118&lt;&gt;"",J118&lt;&gt;K118),1,0)</f>
        <v/>
      </c>
      <c r="AE118" s="72">
        <f>IF(E118="Yes",IF(OR(I118="",X118&gt;U118),1,0),0)</f>
        <v/>
      </c>
      <c r="AF118" s="72">
        <f>IF(M118="Yes",IF(OR(N118="",Y118&gt;V118),1,0),0)</f>
        <v/>
      </c>
      <c r="AG118" s="72">
        <f>IF(E118="Yes",IF(AND(AA118=0,AC118=0,AD118=0,AE118=0,J118&lt;&gt;"",K118&lt;&gt;""),1,0),0)</f>
        <v/>
      </c>
      <c r="AH118" s="27">
        <f>IF(E118&lt;&gt;"Yes","Excluded",IF(OR(AA118=1,AC118=1,AD118=1,AE118=1,AF118=1,AJ118=1),"Fail",IF(OR(AND(AB118=1,OR(R118&lt;&gt;"Yes",S118&lt;&gt;"Yes")),AK118=1),"Warning","Pass")))</f>
        <v/>
      </c>
      <c r="AI118" s="27" t="str"/>
      <c r="AJ118" s="73">
        <f>IF(E118="Yes",IF(OR(O118="",Z118&gt;W118),1,0),0)</f>
        <v/>
      </c>
      <c r="AK118" s="73">
        <f>IF(E118="Yes",IF(T118="Yes",0,1),0)</f>
        <v/>
      </c>
    </row>
    <row r="119">
      <c r="A119" s="27" t="str"/>
      <c r="B119" s="27" t="str"/>
      <c r="C119" s="27" t="str"/>
      <c r="D119" s="27" t="str"/>
      <c r="E119" s="27" t="str"/>
      <c r="F119" s="70" t="str"/>
      <c r="G119" s="70" t="str"/>
      <c r="H119" s="70" t="str"/>
      <c r="I119" s="70" t="str"/>
      <c r="J119" s="70" t="str"/>
      <c r="K119" s="70" t="str"/>
      <c r="L119" s="70" t="str"/>
      <c r="M119" s="70" t="str"/>
      <c r="N119" s="70" t="str"/>
      <c r="O119" s="70" t="str"/>
      <c r="P119" s="27" t="str"/>
      <c r="Q119" s="27" t="str"/>
      <c r="R119" s="27" t="str"/>
      <c r="S119" s="27" t="str"/>
      <c r="T119" s="27" t="str"/>
      <c r="U119" s="27" t="str"/>
      <c r="V119" s="27" t="str"/>
      <c r="W119" s="27" t="str"/>
      <c r="X119" s="71">
        <f>IF(OR(F119="",I119=""),"",ROUND((I119-F119)*1440,2))</f>
        <v/>
      </c>
      <c r="Y119" s="71">
        <f>IF(OR(M119&lt;&gt;"Yes",I119="",N119=""),"",ROUND((N119-I119)*1440,2))</f>
        <v/>
      </c>
      <c r="Z119" s="71">
        <f>IF(OR(F119="",O119=""),"",ROUND((O119-F119)*1440,2))</f>
        <v/>
      </c>
      <c r="AA119" s="72">
        <f>IF(E119="Yes",IF(OR(G119="",P119&lt;&gt;1),1,0),0)</f>
        <v/>
      </c>
      <c r="AB119" s="72">
        <f>IF(E119="Yes",IF(Q119="No",1,0),0)</f>
        <v/>
      </c>
      <c r="AC119" s="72">
        <f>IF(E119="Yes",IF(P119&gt;1,1,0),0)</f>
        <v/>
      </c>
      <c r="AD119" s="72">
        <f>IF(AND(E119="Yes",J119&lt;&gt;"",K119&lt;&gt;"",J119&lt;&gt;K119),1,0)</f>
        <v/>
      </c>
      <c r="AE119" s="72">
        <f>IF(E119="Yes",IF(OR(I119="",X119&gt;U119),1,0),0)</f>
        <v/>
      </c>
      <c r="AF119" s="72">
        <f>IF(M119="Yes",IF(OR(N119="",Y119&gt;V119),1,0),0)</f>
        <v/>
      </c>
      <c r="AG119" s="72">
        <f>IF(E119="Yes",IF(AND(AA119=0,AC119=0,AD119=0,AE119=0,J119&lt;&gt;"",K119&lt;&gt;""),1,0),0)</f>
        <v/>
      </c>
      <c r="AH119" s="27">
        <f>IF(E119&lt;&gt;"Yes","Excluded",IF(OR(AA119=1,AC119=1,AD119=1,AE119=1,AF119=1,AJ119=1),"Fail",IF(OR(AND(AB119=1,OR(R119&lt;&gt;"Yes",S119&lt;&gt;"Yes")),AK119=1),"Warning","Pass")))</f>
        <v/>
      </c>
      <c r="AI119" s="27" t="str"/>
      <c r="AJ119" s="73">
        <f>IF(E119="Yes",IF(OR(O119="",Z119&gt;W119),1,0),0)</f>
        <v/>
      </c>
      <c r="AK119" s="73">
        <f>IF(E119="Yes",IF(T119="Yes",0,1),0)</f>
        <v/>
      </c>
    </row>
    <row r="120">
      <c r="A120" s="27" t="str"/>
      <c r="B120" s="27" t="str"/>
      <c r="C120" s="27" t="str"/>
      <c r="D120" s="27" t="str"/>
      <c r="E120" s="27" t="str"/>
      <c r="F120" s="70" t="str"/>
      <c r="G120" s="70" t="str"/>
      <c r="H120" s="70" t="str"/>
      <c r="I120" s="70" t="str"/>
      <c r="J120" s="70" t="str"/>
      <c r="K120" s="70" t="str"/>
      <c r="L120" s="70" t="str"/>
      <c r="M120" s="70" t="str"/>
      <c r="N120" s="70" t="str"/>
      <c r="O120" s="70" t="str"/>
      <c r="P120" s="27" t="str"/>
      <c r="Q120" s="27" t="str"/>
      <c r="R120" s="27" t="str"/>
      <c r="S120" s="27" t="str"/>
      <c r="T120" s="27" t="str"/>
      <c r="U120" s="27" t="str"/>
      <c r="V120" s="27" t="str"/>
      <c r="W120" s="27" t="str"/>
      <c r="X120" s="71">
        <f>IF(OR(F120="",I120=""),"",ROUND((I120-F120)*1440,2))</f>
        <v/>
      </c>
      <c r="Y120" s="71">
        <f>IF(OR(M120&lt;&gt;"Yes",I120="",N120=""),"",ROUND((N120-I120)*1440,2))</f>
        <v/>
      </c>
      <c r="Z120" s="71">
        <f>IF(OR(F120="",O120=""),"",ROUND((O120-F120)*1440,2))</f>
        <v/>
      </c>
      <c r="AA120" s="72">
        <f>IF(E120="Yes",IF(OR(G120="",P120&lt;&gt;1),1,0),0)</f>
        <v/>
      </c>
      <c r="AB120" s="72">
        <f>IF(E120="Yes",IF(Q120="No",1,0),0)</f>
        <v/>
      </c>
      <c r="AC120" s="72">
        <f>IF(E120="Yes",IF(P120&gt;1,1,0),0)</f>
        <v/>
      </c>
      <c r="AD120" s="72">
        <f>IF(AND(E120="Yes",J120&lt;&gt;"",K120&lt;&gt;"",J120&lt;&gt;K120),1,0)</f>
        <v/>
      </c>
      <c r="AE120" s="72">
        <f>IF(E120="Yes",IF(OR(I120="",X120&gt;U120),1,0),0)</f>
        <v/>
      </c>
      <c r="AF120" s="72">
        <f>IF(M120="Yes",IF(OR(N120="",Y120&gt;V120),1,0),0)</f>
        <v/>
      </c>
      <c r="AG120" s="72">
        <f>IF(E120="Yes",IF(AND(AA120=0,AC120=0,AD120=0,AE120=0,J120&lt;&gt;"",K120&lt;&gt;""),1,0),0)</f>
        <v/>
      </c>
      <c r="AH120" s="27">
        <f>IF(E120&lt;&gt;"Yes","Excluded",IF(OR(AA120=1,AC120=1,AD120=1,AE120=1,AF120=1,AJ120=1),"Fail",IF(OR(AND(AB120=1,OR(R120&lt;&gt;"Yes",S120&lt;&gt;"Yes")),AK120=1),"Warning","Pass")))</f>
        <v/>
      </c>
      <c r="AI120" s="27" t="str"/>
      <c r="AJ120" s="73">
        <f>IF(E120="Yes",IF(OR(O120="",Z120&gt;W120),1,0),0)</f>
        <v/>
      </c>
      <c r="AK120" s="73">
        <f>IF(E120="Yes",IF(T120="Yes",0,1),0)</f>
        <v/>
      </c>
    </row>
    <row r="121">
      <c r="A121" s="27" t="str"/>
      <c r="B121" s="27" t="str"/>
      <c r="C121" s="27" t="str"/>
      <c r="D121" s="27" t="str"/>
      <c r="E121" s="27" t="str"/>
      <c r="F121" s="70" t="str"/>
      <c r="G121" s="70" t="str"/>
      <c r="H121" s="70" t="str"/>
      <c r="I121" s="70" t="str"/>
      <c r="J121" s="70" t="str"/>
      <c r="K121" s="70" t="str"/>
      <c r="L121" s="70" t="str"/>
      <c r="M121" s="70" t="str"/>
      <c r="N121" s="70" t="str"/>
      <c r="O121" s="70" t="str"/>
      <c r="P121" s="27" t="str"/>
      <c r="Q121" s="27" t="str"/>
      <c r="R121" s="27" t="str"/>
      <c r="S121" s="27" t="str"/>
      <c r="T121" s="27" t="str"/>
      <c r="U121" s="27" t="str"/>
      <c r="V121" s="27" t="str"/>
      <c r="W121" s="27" t="str"/>
      <c r="X121" s="71">
        <f>IF(OR(F121="",I121=""),"",ROUND((I121-F121)*1440,2))</f>
        <v/>
      </c>
      <c r="Y121" s="71">
        <f>IF(OR(M121&lt;&gt;"Yes",I121="",N121=""),"",ROUND((N121-I121)*1440,2))</f>
        <v/>
      </c>
      <c r="Z121" s="71">
        <f>IF(OR(F121="",O121=""),"",ROUND((O121-F121)*1440,2))</f>
        <v/>
      </c>
      <c r="AA121" s="72">
        <f>IF(E121="Yes",IF(OR(G121="",P121&lt;&gt;1),1,0),0)</f>
        <v/>
      </c>
      <c r="AB121" s="72">
        <f>IF(E121="Yes",IF(Q121="No",1,0),0)</f>
        <v/>
      </c>
      <c r="AC121" s="72">
        <f>IF(E121="Yes",IF(P121&gt;1,1,0),0)</f>
        <v/>
      </c>
      <c r="AD121" s="72">
        <f>IF(AND(E121="Yes",J121&lt;&gt;"",K121&lt;&gt;"",J121&lt;&gt;K121),1,0)</f>
        <v/>
      </c>
      <c r="AE121" s="72">
        <f>IF(E121="Yes",IF(OR(I121="",X121&gt;U121),1,0),0)</f>
        <v/>
      </c>
      <c r="AF121" s="72">
        <f>IF(M121="Yes",IF(OR(N121="",Y121&gt;V121),1,0),0)</f>
        <v/>
      </c>
      <c r="AG121" s="72">
        <f>IF(E121="Yes",IF(AND(AA121=0,AC121=0,AD121=0,AE121=0,J121&lt;&gt;"",K121&lt;&gt;""),1,0),0)</f>
        <v/>
      </c>
      <c r="AH121" s="27">
        <f>IF(E121&lt;&gt;"Yes","Excluded",IF(OR(AA121=1,AC121=1,AD121=1,AE121=1,AF121=1,AJ121=1),"Fail",IF(OR(AND(AB121=1,OR(R121&lt;&gt;"Yes",S121&lt;&gt;"Yes")),AK121=1),"Warning","Pass")))</f>
        <v/>
      </c>
      <c r="AI121" s="27" t="str"/>
      <c r="AJ121" s="73">
        <f>IF(E121="Yes",IF(OR(O121="",Z121&gt;W121),1,0),0)</f>
        <v/>
      </c>
      <c r="AK121" s="73">
        <f>IF(E121="Yes",IF(T121="Yes",0,1),0)</f>
        <v/>
      </c>
    </row>
    <row r="122">
      <c r="A122" s="27" t="str"/>
      <c r="B122" s="27" t="str"/>
      <c r="C122" s="27" t="str"/>
      <c r="D122" s="27" t="str"/>
      <c r="E122" s="27" t="str"/>
      <c r="F122" s="70" t="str"/>
      <c r="G122" s="70" t="str"/>
      <c r="H122" s="70" t="str"/>
      <c r="I122" s="70" t="str"/>
      <c r="J122" s="70" t="str"/>
      <c r="K122" s="70" t="str"/>
      <c r="L122" s="70" t="str"/>
      <c r="M122" s="70" t="str"/>
      <c r="N122" s="70" t="str"/>
      <c r="O122" s="70" t="str"/>
      <c r="P122" s="27" t="str"/>
      <c r="Q122" s="27" t="str"/>
      <c r="R122" s="27" t="str"/>
      <c r="S122" s="27" t="str"/>
      <c r="T122" s="27" t="str"/>
      <c r="U122" s="27" t="str"/>
      <c r="V122" s="27" t="str"/>
      <c r="W122" s="27" t="str"/>
      <c r="X122" s="71">
        <f>IF(OR(F122="",I122=""),"",ROUND((I122-F122)*1440,2))</f>
        <v/>
      </c>
      <c r="Y122" s="71">
        <f>IF(OR(M122&lt;&gt;"Yes",I122="",N122=""),"",ROUND((N122-I122)*1440,2))</f>
        <v/>
      </c>
      <c r="Z122" s="71">
        <f>IF(OR(F122="",O122=""),"",ROUND((O122-F122)*1440,2))</f>
        <v/>
      </c>
      <c r="AA122" s="72">
        <f>IF(E122="Yes",IF(OR(G122="",P122&lt;&gt;1),1,0),0)</f>
        <v/>
      </c>
      <c r="AB122" s="72">
        <f>IF(E122="Yes",IF(Q122="No",1,0),0)</f>
        <v/>
      </c>
      <c r="AC122" s="72">
        <f>IF(E122="Yes",IF(P122&gt;1,1,0),0)</f>
        <v/>
      </c>
      <c r="AD122" s="72">
        <f>IF(AND(E122="Yes",J122&lt;&gt;"",K122&lt;&gt;"",J122&lt;&gt;K122),1,0)</f>
        <v/>
      </c>
      <c r="AE122" s="72">
        <f>IF(E122="Yes",IF(OR(I122="",X122&gt;U122),1,0),0)</f>
        <v/>
      </c>
      <c r="AF122" s="72">
        <f>IF(M122="Yes",IF(OR(N122="",Y122&gt;V122),1,0),0)</f>
        <v/>
      </c>
      <c r="AG122" s="72">
        <f>IF(E122="Yes",IF(AND(AA122=0,AC122=0,AD122=0,AE122=0,J122&lt;&gt;"",K122&lt;&gt;""),1,0),0)</f>
        <v/>
      </c>
      <c r="AH122" s="27">
        <f>IF(E122&lt;&gt;"Yes","Excluded",IF(OR(AA122=1,AC122=1,AD122=1,AE122=1,AF122=1,AJ122=1),"Fail",IF(OR(AND(AB122=1,OR(R122&lt;&gt;"Yes",S122&lt;&gt;"Yes")),AK122=1),"Warning","Pass")))</f>
        <v/>
      </c>
      <c r="AI122" s="27" t="str"/>
      <c r="AJ122" s="73">
        <f>IF(E122="Yes",IF(OR(O122="",Z122&gt;W122),1,0),0)</f>
        <v/>
      </c>
      <c r="AK122" s="73">
        <f>IF(E122="Yes",IF(T122="Yes",0,1),0)</f>
        <v/>
      </c>
    </row>
    <row r="123">
      <c r="A123" s="27" t="str"/>
      <c r="B123" s="27" t="str"/>
      <c r="C123" s="27" t="str"/>
      <c r="D123" s="27" t="str"/>
      <c r="E123" s="27" t="str"/>
      <c r="F123" s="70" t="str"/>
      <c r="G123" s="70" t="str"/>
      <c r="H123" s="70" t="str"/>
      <c r="I123" s="70" t="str"/>
      <c r="J123" s="70" t="str"/>
      <c r="K123" s="70" t="str"/>
      <c r="L123" s="70" t="str"/>
      <c r="M123" s="70" t="str"/>
      <c r="N123" s="70" t="str"/>
      <c r="O123" s="70" t="str"/>
      <c r="P123" s="27" t="str"/>
      <c r="Q123" s="27" t="str"/>
      <c r="R123" s="27" t="str"/>
      <c r="S123" s="27" t="str"/>
      <c r="T123" s="27" t="str"/>
      <c r="U123" s="27" t="str"/>
      <c r="V123" s="27" t="str"/>
      <c r="W123" s="27" t="str"/>
      <c r="X123" s="71">
        <f>IF(OR(F123="",I123=""),"",ROUND((I123-F123)*1440,2))</f>
        <v/>
      </c>
      <c r="Y123" s="71">
        <f>IF(OR(M123&lt;&gt;"Yes",I123="",N123=""),"",ROUND((N123-I123)*1440,2))</f>
        <v/>
      </c>
      <c r="Z123" s="71">
        <f>IF(OR(F123="",O123=""),"",ROUND((O123-F123)*1440,2))</f>
        <v/>
      </c>
      <c r="AA123" s="72">
        <f>IF(E123="Yes",IF(OR(G123="",P123&lt;&gt;1),1,0),0)</f>
        <v/>
      </c>
      <c r="AB123" s="72">
        <f>IF(E123="Yes",IF(Q123="No",1,0),0)</f>
        <v/>
      </c>
      <c r="AC123" s="72">
        <f>IF(E123="Yes",IF(P123&gt;1,1,0),0)</f>
        <v/>
      </c>
      <c r="AD123" s="72">
        <f>IF(AND(E123="Yes",J123&lt;&gt;"",K123&lt;&gt;"",J123&lt;&gt;K123),1,0)</f>
        <v/>
      </c>
      <c r="AE123" s="72">
        <f>IF(E123="Yes",IF(OR(I123="",X123&gt;U123),1,0),0)</f>
        <v/>
      </c>
      <c r="AF123" s="72">
        <f>IF(M123="Yes",IF(OR(N123="",Y123&gt;V123),1,0),0)</f>
        <v/>
      </c>
      <c r="AG123" s="72">
        <f>IF(E123="Yes",IF(AND(AA123=0,AC123=0,AD123=0,AE123=0,J123&lt;&gt;"",K123&lt;&gt;""),1,0),0)</f>
        <v/>
      </c>
      <c r="AH123" s="27">
        <f>IF(E123&lt;&gt;"Yes","Excluded",IF(OR(AA123=1,AC123=1,AD123=1,AE123=1,AF123=1,AJ123=1),"Fail",IF(OR(AND(AB123=1,OR(R123&lt;&gt;"Yes",S123&lt;&gt;"Yes")),AK123=1),"Warning","Pass")))</f>
        <v/>
      </c>
      <c r="AI123" s="27" t="str"/>
      <c r="AJ123" s="73">
        <f>IF(E123="Yes",IF(OR(O123="",Z123&gt;W123),1,0),0)</f>
        <v/>
      </c>
      <c r="AK123" s="73">
        <f>IF(E123="Yes",IF(T123="Yes",0,1),0)</f>
        <v/>
      </c>
    </row>
    <row r="124">
      <c r="A124" s="27" t="str"/>
      <c r="B124" s="27" t="str"/>
      <c r="C124" s="27" t="str"/>
      <c r="D124" s="27" t="str"/>
      <c r="E124" s="27" t="str"/>
      <c r="F124" s="70" t="str"/>
      <c r="G124" s="70" t="str"/>
      <c r="H124" s="70" t="str"/>
      <c r="I124" s="70" t="str"/>
      <c r="J124" s="70" t="str"/>
      <c r="K124" s="70" t="str"/>
      <c r="L124" s="70" t="str"/>
      <c r="M124" s="70" t="str"/>
      <c r="N124" s="70" t="str"/>
      <c r="O124" s="70" t="str"/>
      <c r="P124" s="27" t="str"/>
      <c r="Q124" s="27" t="str"/>
      <c r="R124" s="27" t="str"/>
      <c r="S124" s="27" t="str"/>
      <c r="T124" s="27" t="str"/>
      <c r="U124" s="27" t="str"/>
      <c r="V124" s="27" t="str"/>
      <c r="W124" s="27" t="str"/>
      <c r="X124" s="71">
        <f>IF(OR(F124="",I124=""),"",ROUND((I124-F124)*1440,2))</f>
        <v/>
      </c>
      <c r="Y124" s="71">
        <f>IF(OR(M124&lt;&gt;"Yes",I124="",N124=""),"",ROUND((N124-I124)*1440,2))</f>
        <v/>
      </c>
      <c r="Z124" s="71">
        <f>IF(OR(F124="",O124=""),"",ROUND((O124-F124)*1440,2))</f>
        <v/>
      </c>
      <c r="AA124" s="72">
        <f>IF(E124="Yes",IF(OR(G124="",P124&lt;&gt;1),1,0),0)</f>
        <v/>
      </c>
      <c r="AB124" s="72">
        <f>IF(E124="Yes",IF(Q124="No",1,0),0)</f>
        <v/>
      </c>
      <c r="AC124" s="72">
        <f>IF(E124="Yes",IF(P124&gt;1,1,0),0)</f>
        <v/>
      </c>
      <c r="AD124" s="72">
        <f>IF(AND(E124="Yes",J124&lt;&gt;"",K124&lt;&gt;"",J124&lt;&gt;K124),1,0)</f>
        <v/>
      </c>
      <c r="AE124" s="72">
        <f>IF(E124="Yes",IF(OR(I124="",X124&gt;U124),1,0),0)</f>
        <v/>
      </c>
      <c r="AF124" s="72">
        <f>IF(M124="Yes",IF(OR(N124="",Y124&gt;V124),1,0),0)</f>
        <v/>
      </c>
      <c r="AG124" s="72">
        <f>IF(E124="Yes",IF(AND(AA124=0,AC124=0,AD124=0,AE124=0,J124&lt;&gt;"",K124&lt;&gt;""),1,0),0)</f>
        <v/>
      </c>
      <c r="AH124" s="27">
        <f>IF(E124&lt;&gt;"Yes","Excluded",IF(OR(AA124=1,AC124=1,AD124=1,AE124=1,AF124=1,AJ124=1),"Fail",IF(OR(AND(AB124=1,OR(R124&lt;&gt;"Yes",S124&lt;&gt;"Yes")),AK124=1),"Warning","Pass")))</f>
        <v/>
      </c>
      <c r="AI124" s="27" t="str"/>
      <c r="AJ124" s="73">
        <f>IF(E124="Yes",IF(OR(O124="",Z124&gt;W124),1,0),0)</f>
        <v/>
      </c>
      <c r="AK124" s="73">
        <f>IF(E124="Yes",IF(T124="Yes",0,1),0)</f>
        <v/>
      </c>
    </row>
    <row r="125">
      <c r="A125" s="27" t="str"/>
      <c r="B125" s="27" t="str"/>
      <c r="C125" s="27" t="str"/>
      <c r="D125" s="27" t="str"/>
      <c r="E125" s="27" t="str"/>
      <c r="F125" s="70" t="str"/>
      <c r="G125" s="70" t="str"/>
      <c r="H125" s="70" t="str"/>
      <c r="I125" s="70" t="str"/>
      <c r="J125" s="70" t="str"/>
      <c r="K125" s="70" t="str"/>
      <c r="L125" s="70" t="str"/>
      <c r="M125" s="70" t="str"/>
      <c r="N125" s="70" t="str"/>
      <c r="O125" s="70" t="str"/>
      <c r="P125" s="27" t="str"/>
      <c r="Q125" s="27" t="str"/>
      <c r="R125" s="27" t="str"/>
      <c r="S125" s="27" t="str"/>
      <c r="T125" s="27" t="str"/>
      <c r="U125" s="27" t="str"/>
      <c r="V125" s="27" t="str"/>
      <c r="W125" s="27" t="str"/>
      <c r="X125" s="71">
        <f>IF(OR(F125="",I125=""),"",ROUND((I125-F125)*1440,2))</f>
        <v/>
      </c>
      <c r="Y125" s="71">
        <f>IF(OR(M125&lt;&gt;"Yes",I125="",N125=""),"",ROUND((N125-I125)*1440,2))</f>
        <v/>
      </c>
      <c r="Z125" s="71">
        <f>IF(OR(F125="",O125=""),"",ROUND((O125-F125)*1440,2))</f>
        <v/>
      </c>
      <c r="AA125" s="72">
        <f>IF(E125="Yes",IF(OR(G125="",P125&lt;&gt;1),1,0),0)</f>
        <v/>
      </c>
      <c r="AB125" s="72">
        <f>IF(E125="Yes",IF(Q125="No",1,0),0)</f>
        <v/>
      </c>
      <c r="AC125" s="72">
        <f>IF(E125="Yes",IF(P125&gt;1,1,0),0)</f>
        <v/>
      </c>
      <c r="AD125" s="72">
        <f>IF(AND(E125="Yes",J125&lt;&gt;"",K125&lt;&gt;"",J125&lt;&gt;K125),1,0)</f>
        <v/>
      </c>
      <c r="AE125" s="72">
        <f>IF(E125="Yes",IF(OR(I125="",X125&gt;U125),1,0),0)</f>
        <v/>
      </c>
      <c r="AF125" s="72">
        <f>IF(M125="Yes",IF(OR(N125="",Y125&gt;V125),1,0),0)</f>
        <v/>
      </c>
      <c r="AG125" s="72">
        <f>IF(E125="Yes",IF(AND(AA125=0,AC125=0,AD125=0,AE125=0,J125&lt;&gt;"",K125&lt;&gt;""),1,0),0)</f>
        <v/>
      </c>
      <c r="AH125" s="27">
        <f>IF(E125&lt;&gt;"Yes","Excluded",IF(OR(AA125=1,AC125=1,AD125=1,AE125=1,AF125=1,AJ125=1),"Fail",IF(OR(AND(AB125=1,OR(R125&lt;&gt;"Yes",S125&lt;&gt;"Yes")),AK125=1),"Warning","Pass")))</f>
        <v/>
      </c>
      <c r="AI125" s="27" t="str"/>
      <c r="AJ125" s="73">
        <f>IF(E125="Yes",IF(OR(O125="",Z125&gt;W125),1,0),0)</f>
        <v/>
      </c>
      <c r="AK125" s="73">
        <f>IF(E125="Yes",IF(T125="Yes",0,1),0)</f>
        <v/>
      </c>
    </row>
    <row r="126">
      <c r="A126" s="27" t="str"/>
      <c r="B126" s="27" t="str"/>
      <c r="C126" s="27" t="str"/>
      <c r="D126" s="27" t="str"/>
      <c r="E126" s="27" t="str"/>
      <c r="F126" s="70" t="str"/>
      <c r="G126" s="70" t="str"/>
      <c r="H126" s="70" t="str"/>
      <c r="I126" s="70" t="str"/>
      <c r="J126" s="70" t="str"/>
      <c r="K126" s="70" t="str"/>
      <c r="L126" s="70" t="str"/>
      <c r="M126" s="70" t="str"/>
      <c r="N126" s="70" t="str"/>
      <c r="O126" s="70" t="str"/>
      <c r="P126" s="27" t="str"/>
      <c r="Q126" s="27" t="str"/>
      <c r="R126" s="27" t="str"/>
      <c r="S126" s="27" t="str"/>
      <c r="T126" s="27" t="str"/>
      <c r="U126" s="27" t="str"/>
      <c r="V126" s="27" t="str"/>
      <c r="W126" s="27" t="str"/>
      <c r="X126" s="71">
        <f>IF(OR(F126="",I126=""),"",ROUND((I126-F126)*1440,2))</f>
        <v/>
      </c>
      <c r="Y126" s="71">
        <f>IF(OR(M126&lt;&gt;"Yes",I126="",N126=""),"",ROUND((N126-I126)*1440,2))</f>
        <v/>
      </c>
      <c r="Z126" s="71">
        <f>IF(OR(F126="",O126=""),"",ROUND((O126-F126)*1440,2))</f>
        <v/>
      </c>
      <c r="AA126" s="72">
        <f>IF(E126="Yes",IF(OR(G126="",P126&lt;&gt;1),1,0),0)</f>
        <v/>
      </c>
      <c r="AB126" s="72">
        <f>IF(E126="Yes",IF(Q126="No",1,0),0)</f>
        <v/>
      </c>
      <c r="AC126" s="72">
        <f>IF(E126="Yes",IF(P126&gt;1,1,0),0)</f>
        <v/>
      </c>
      <c r="AD126" s="72">
        <f>IF(AND(E126="Yes",J126&lt;&gt;"",K126&lt;&gt;"",J126&lt;&gt;K126),1,0)</f>
        <v/>
      </c>
      <c r="AE126" s="72">
        <f>IF(E126="Yes",IF(OR(I126="",X126&gt;U126),1,0),0)</f>
        <v/>
      </c>
      <c r="AF126" s="72">
        <f>IF(M126="Yes",IF(OR(N126="",Y126&gt;V126),1,0),0)</f>
        <v/>
      </c>
      <c r="AG126" s="72">
        <f>IF(E126="Yes",IF(AND(AA126=0,AC126=0,AD126=0,AE126=0,J126&lt;&gt;"",K126&lt;&gt;""),1,0),0)</f>
        <v/>
      </c>
      <c r="AH126" s="27">
        <f>IF(E126&lt;&gt;"Yes","Excluded",IF(OR(AA126=1,AC126=1,AD126=1,AE126=1,AF126=1,AJ126=1),"Fail",IF(OR(AND(AB126=1,OR(R126&lt;&gt;"Yes",S126&lt;&gt;"Yes")),AK126=1),"Warning","Pass")))</f>
        <v/>
      </c>
      <c r="AI126" s="27" t="str"/>
      <c r="AJ126" s="73">
        <f>IF(E126="Yes",IF(OR(O126="",Z126&gt;W126),1,0),0)</f>
        <v/>
      </c>
      <c r="AK126" s="73">
        <f>IF(E126="Yes",IF(T126="Yes",0,1),0)</f>
        <v/>
      </c>
    </row>
    <row r="127">
      <c r="A127" s="27" t="str"/>
      <c r="B127" s="27" t="str"/>
      <c r="C127" s="27" t="str"/>
      <c r="D127" s="27" t="str"/>
      <c r="E127" s="27" t="str"/>
      <c r="F127" s="70" t="str"/>
      <c r="G127" s="70" t="str"/>
      <c r="H127" s="70" t="str"/>
      <c r="I127" s="70" t="str"/>
      <c r="J127" s="70" t="str"/>
      <c r="K127" s="70" t="str"/>
      <c r="L127" s="70" t="str"/>
      <c r="M127" s="70" t="str"/>
      <c r="N127" s="70" t="str"/>
      <c r="O127" s="70" t="str"/>
      <c r="P127" s="27" t="str"/>
      <c r="Q127" s="27" t="str"/>
      <c r="R127" s="27" t="str"/>
      <c r="S127" s="27" t="str"/>
      <c r="T127" s="27" t="str"/>
      <c r="U127" s="27" t="str"/>
      <c r="V127" s="27" t="str"/>
      <c r="W127" s="27" t="str"/>
      <c r="X127" s="71">
        <f>IF(OR(F127="",I127=""),"",ROUND((I127-F127)*1440,2))</f>
        <v/>
      </c>
      <c r="Y127" s="71">
        <f>IF(OR(M127&lt;&gt;"Yes",I127="",N127=""),"",ROUND((N127-I127)*1440,2))</f>
        <v/>
      </c>
      <c r="Z127" s="71">
        <f>IF(OR(F127="",O127=""),"",ROUND((O127-F127)*1440,2))</f>
        <v/>
      </c>
      <c r="AA127" s="72">
        <f>IF(E127="Yes",IF(OR(G127="",P127&lt;&gt;1),1,0),0)</f>
        <v/>
      </c>
      <c r="AB127" s="72">
        <f>IF(E127="Yes",IF(Q127="No",1,0),0)</f>
        <v/>
      </c>
      <c r="AC127" s="72">
        <f>IF(E127="Yes",IF(P127&gt;1,1,0),0)</f>
        <v/>
      </c>
      <c r="AD127" s="72">
        <f>IF(AND(E127="Yes",J127&lt;&gt;"",K127&lt;&gt;"",J127&lt;&gt;K127),1,0)</f>
        <v/>
      </c>
      <c r="AE127" s="72">
        <f>IF(E127="Yes",IF(OR(I127="",X127&gt;U127),1,0),0)</f>
        <v/>
      </c>
      <c r="AF127" s="72">
        <f>IF(M127="Yes",IF(OR(N127="",Y127&gt;V127),1,0),0)</f>
        <v/>
      </c>
      <c r="AG127" s="72">
        <f>IF(E127="Yes",IF(AND(AA127=0,AC127=0,AD127=0,AE127=0,J127&lt;&gt;"",K127&lt;&gt;""),1,0),0)</f>
        <v/>
      </c>
      <c r="AH127" s="27">
        <f>IF(E127&lt;&gt;"Yes","Excluded",IF(OR(AA127=1,AC127=1,AD127=1,AE127=1,AF127=1,AJ127=1),"Fail",IF(OR(AND(AB127=1,OR(R127&lt;&gt;"Yes",S127&lt;&gt;"Yes")),AK127=1),"Warning","Pass")))</f>
        <v/>
      </c>
      <c r="AI127" s="27" t="str"/>
      <c r="AJ127" s="73">
        <f>IF(E127="Yes",IF(OR(O127="",Z127&gt;W127),1,0),0)</f>
        <v/>
      </c>
      <c r="AK127" s="73">
        <f>IF(E127="Yes",IF(T127="Yes",0,1),0)</f>
        <v/>
      </c>
    </row>
    <row r="128">
      <c r="A128" s="27" t="str"/>
      <c r="B128" s="27" t="str"/>
      <c r="C128" s="27" t="str"/>
      <c r="D128" s="27" t="str"/>
      <c r="E128" s="27" t="str"/>
      <c r="F128" s="70" t="str"/>
      <c r="G128" s="70" t="str"/>
      <c r="H128" s="70" t="str"/>
      <c r="I128" s="70" t="str"/>
      <c r="J128" s="70" t="str"/>
      <c r="K128" s="70" t="str"/>
      <c r="L128" s="70" t="str"/>
      <c r="M128" s="70" t="str"/>
      <c r="N128" s="70" t="str"/>
      <c r="O128" s="70" t="str"/>
      <c r="P128" s="27" t="str"/>
      <c r="Q128" s="27" t="str"/>
      <c r="R128" s="27" t="str"/>
      <c r="S128" s="27" t="str"/>
      <c r="T128" s="27" t="str"/>
      <c r="U128" s="27" t="str"/>
      <c r="V128" s="27" t="str"/>
      <c r="W128" s="27" t="str"/>
      <c r="X128" s="71">
        <f>IF(OR(F128="",I128=""),"",ROUND((I128-F128)*1440,2))</f>
        <v/>
      </c>
      <c r="Y128" s="71">
        <f>IF(OR(M128&lt;&gt;"Yes",I128="",N128=""),"",ROUND((N128-I128)*1440,2))</f>
        <v/>
      </c>
      <c r="Z128" s="71">
        <f>IF(OR(F128="",O128=""),"",ROUND((O128-F128)*1440,2))</f>
        <v/>
      </c>
      <c r="AA128" s="72">
        <f>IF(E128="Yes",IF(OR(G128="",P128&lt;&gt;1),1,0),0)</f>
        <v/>
      </c>
      <c r="AB128" s="72">
        <f>IF(E128="Yes",IF(Q128="No",1,0),0)</f>
        <v/>
      </c>
      <c r="AC128" s="72">
        <f>IF(E128="Yes",IF(P128&gt;1,1,0),0)</f>
        <v/>
      </c>
      <c r="AD128" s="72">
        <f>IF(AND(E128="Yes",J128&lt;&gt;"",K128&lt;&gt;"",J128&lt;&gt;K128),1,0)</f>
        <v/>
      </c>
      <c r="AE128" s="72">
        <f>IF(E128="Yes",IF(OR(I128="",X128&gt;U128),1,0),0)</f>
        <v/>
      </c>
      <c r="AF128" s="72">
        <f>IF(M128="Yes",IF(OR(N128="",Y128&gt;V128),1,0),0)</f>
        <v/>
      </c>
      <c r="AG128" s="72">
        <f>IF(E128="Yes",IF(AND(AA128=0,AC128=0,AD128=0,AE128=0,J128&lt;&gt;"",K128&lt;&gt;""),1,0),0)</f>
        <v/>
      </c>
      <c r="AH128" s="27">
        <f>IF(E128&lt;&gt;"Yes","Excluded",IF(OR(AA128=1,AC128=1,AD128=1,AE128=1,AF128=1,AJ128=1),"Fail",IF(OR(AND(AB128=1,OR(R128&lt;&gt;"Yes",S128&lt;&gt;"Yes")),AK128=1),"Warning","Pass")))</f>
        <v/>
      </c>
      <c r="AI128" s="27" t="str"/>
      <c r="AJ128" s="73">
        <f>IF(E128="Yes",IF(OR(O128="",Z128&gt;W128),1,0),0)</f>
        <v/>
      </c>
      <c r="AK128" s="73">
        <f>IF(E128="Yes",IF(T128="Yes",0,1),0)</f>
        <v/>
      </c>
    </row>
    <row r="129">
      <c r="A129" s="27" t="str"/>
      <c r="B129" s="27" t="str"/>
      <c r="C129" s="27" t="str"/>
      <c r="D129" s="27" t="str"/>
      <c r="E129" s="27" t="str"/>
      <c r="F129" s="70" t="str"/>
      <c r="G129" s="70" t="str"/>
      <c r="H129" s="70" t="str"/>
      <c r="I129" s="70" t="str"/>
      <c r="J129" s="70" t="str"/>
      <c r="K129" s="70" t="str"/>
      <c r="L129" s="70" t="str"/>
      <c r="M129" s="70" t="str"/>
      <c r="N129" s="70" t="str"/>
      <c r="O129" s="70" t="str"/>
      <c r="P129" s="27" t="str"/>
      <c r="Q129" s="27" t="str"/>
      <c r="R129" s="27" t="str"/>
      <c r="S129" s="27" t="str"/>
      <c r="T129" s="27" t="str"/>
      <c r="U129" s="27" t="str"/>
      <c r="V129" s="27" t="str"/>
      <c r="W129" s="27" t="str"/>
      <c r="X129" s="71">
        <f>IF(OR(F129="",I129=""),"",ROUND((I129-F129)*1440,2))</f>
        <v/>
      </c>
      <c r="Y129" s="71">
        <f>IF(OR(M129&lt;&gt;"Yes",I129="",N129=""),"",ROUND((N129-I129)*1440,2))</f>
        <v/>
      </c>
      <c r="Z129" s="71">
        <f>IF(OR(F129="",O129=""),"",ROUND((O129-F129)*1440,2))</f>
        <v/>
      </c>
      <c r="AA129" s="72">
        <f>IF(E129="Yes",IF(OR(G129="",P129&lt;&gt;1),1,0),0)</f>
        <v/>
      </c>
      <c r="AB129" s="72">
        <f>IF(E129="Yes",IF(Q129="No",1,0),0)</f>
        <v/>
      </c>
      <c r="AC129" s="72">
        <f>IF(E129="Yes",IF(P129&gt;1,1,0),0)</f>
        <v/>
      </c>
      <c r="AD129" s="72">
        <f>IF(AND(E129="Yes",J129&lt;&gt;"",K129&lt;&gt;"",J129&lt;&gt;K129),1,0)</f>
        <v/>
      </c>
      <c r="AE129" s="72">
        <f>IF(E129="Yes",IF(OR(I129="",X129&gt;U129),1,0),0)</f>
        <v/>
      </c>
      <c r="AF129" s="72">
        <f>IF(M129="Yes",IF(OR(N129="",Y129&gt;V129),1,0),0)</f>
        <v/>
      </c>
      <c r="AG129" s="72">
        <f>IF(E129="Yes",IF(AND(AA129=0,AC129=0,AD129=0,AE129=0,J129&lt;&gt;"",K129&lt;&gt;""),1,0),0)</f>
        <v/>
      </c>
      <c r="AH129" s="27">
        <f>IF(E129&lt;&gt;"Yes","Excluded",IF(OR(AA129=1,AC129=1,AD129=1,AE129=1,AF129=1,AJ129=1),"Fail",IF(OR(AND(AB129=1,OR(R129&lt;&gt;"Yes",S129&lt;&gt;"Yes")),AK129=1),"Warning","Pass")))</f>
        <v/>
      </c>
      <c r="AI129" s="27" t="str"/>
      <c r="AJ129" s="73">
        <f>IF(E129="Yes",IF(OR(O129="",Z129&gt;W129),1,0),0)</f>
        <v/>
      </c>
      <c r="AK129" s="73">
        <f>IF(E129="Yes",IF(T129="Yes",0,1),0)</f>
        <v/>
      </c>
    </row>
    <row r="130">
      <c r="A130" s="27" t="str"/>
      <c r="B130" s="27" t="str"/>
      <c r="C130" s="27" t="str"/>
      <c r="D130" s="27" t="str"/>
      <c r="E130" s="27" t="str"/>
      <c r="F130" s="70" t="str"/>
      <c r="G130" s="70" t="str"/>
      <c r="H130" s="70" t="str"/>
      <c r="I130" s="70" t="str"/>
      <c r="J130" s="70" t="str"/>
      <c r="K130" s="70" t="str"/>
      <c r="L130" s="70" t="str"/>
      <c r="M130" s="70" t="str"/>
      <c r="N130" s="70" t="str"/>
      <c r="O130" s="70" t="str"/>
      <c r="P130" s="27" t="str"/>
      <c r="Q130" s="27" t="str"/>
      <c r="R130" s="27" t="str"/>
      <c r="S130" s="27" t="str"/>
      <c r="T130" s="27" t="str"/>
      <c r="U130" s="27" t="str"/>
      <c r="V130" s="27" t="str"/>
      <c r="W130" s="27" t="str"/>
      <c r="X130" s="71">
        <f>IF(OR(F130="",I130=""),"",ROUND((I130-F130)*1440,2))</f>
        <v/>
      </c>
      <c r="Y130" s="71">
        <f>IF(OR(M130&lt;&gt;"Yes",I130="",N130=""),"",ROUND((N130-I130)*1440,2))</f>
        <v/>
      </c>
      <c r="Z130" s="71">
        <f>IF(OR(F130="",O130=""),"",ROUND((O130-F130)*1440,2))</f>
        <v/>
      </c>
      <c r="AA130" s="72">
        <f>IF(E130="Yes",IF(OR(G130="",P130&lt;&gt;1),1,0),0)</f>
        <v/>
      </c>
      <c r="AB130" s="72">
        <f>IF(E130="Yes",IF(Q130="No",1,0),0)</f>
        <v/>
      </c>
      <c r="AC130" s="72">
        <f>IF(E130="Yes",IF(P130&gt;1,1,0),0)</f>
        <v/>
      </c>
      <c r="AD130" s="72">
        <f>IF(AND(E130="Yes",J130&lt;&gt;"",K130&lt;&gt;"",J130&lt;&gt;K130),1,0)</f>
        <v/>
      </c>
      <c r="AE130" s="72">
        <f>IF(E130="Yes",IF(OR(I130="",X130&gt;U130),1,0),0)</f>
        <v/>
      </c>
      <c r="AF130" s="72">
        <f>IF(M130="Yes",IF(OR(N130="",Y130&gt;V130),1,0),0)</f>
        <v/>
      </c>
      <c r="AG130" s="72">
        <f>IF(E130="Yes",IF(AND(AA130=0,AC130=0,AD130=0,AE130=0,J130&lt;&gt;"",K130&lt;&gt;""),1,0),0)</f>
        <v/>
      </c>
      <c r="AH130" s="27">
        <f>IF(E130&lt;&gt;"Yes","Excluded",IF(OR(AA130=1,AC130=1,AD130=1,AE130=1,AF130=1,AJ130=1),"Fail",IF(OR(AND(AB130=1,OR(R130&lt;&gt;"Yes",S130&lt;&gt;"Yes")),AK130=1),"Warning","Pass")))</f>
        <v/>
      </c>
      <c r="AI130" s="27" t="str"/>
      <c r="AJ130" s="73">
        <f>IF(E130="Yes",IF(OR(O130="",Z130&gt;W130),1,0),0)</f>
        <v/>
      </c>
      <c r="AK130" s="73">
        <f>IF(E130="Yes",IF(T130="Yes",0,1),0)</f>
        <v/>
      </c>
    </row>
    <row r="131">
      <c r="A131" s="27" t="str"/>
      <c r="B131" s="27" t="str"/>
      <c r="C131" s="27" t="str"/>
      <c r="D131" s="27" t="str"/>
      <c r="E131" s="27" t="str"/>
      <c r="F131" s="70" t="str"/>
      <c r="G131" s="70" t="str"/>
      <c r="H131" s="70" t="str"/>
      <c r="I131" s="70" t="str"/>
      <c r="J131" s="70" t="str"/>
      <c r="K131" s="70" t="str"/>
      <c r="L131" s="70" t="str"/>
      <c r="M131" s="70" t="str"/>
      <c r="N131" s="70" t="str"/>
      <c r="O131" s="70" t="str"/>
      <c r="P131" s="27" t="str"/>
      <c r="Q131" s="27" t="str"/>
      <c r="R131" s="27" t="str"/>
      <c r="S131" s="27" t="str"/>
      <c r="T131" s="27" t="str"/>
      <c r="U131" s="27" t="str"/>
      <c r="V131" s="27" t="str"/>
      <c r="W131" s="27" t="str"/>
      <c r="X131" s="71">
        <f>IF(OR(F131="",I131=""),"",ROUND((I131-F131)*1440,2))</f>
        <v/>
      </c>
      <c r="Y131" s="71">
        <f>IF(OR(M131&lt;&gt;"Yes",I131="",N131=""),"",ROUND((N131-I131)*1440,2))</f>
        <v/>
      </c>
      <c r="Z131" s="71">
        <f>IF(OR(F131="",O131=""),"",ROUND((O131-F131)*1440,2))</f>
        <v/>
      </c>
      <c r="AA131" s="72">
        <f>IF(E131="Yes",IF(OR(G131="",P131&lt;&gt;1),1,0),0)</f>
        <v/>
      </c>
      <c r="AB131" s="72">
        <f>IF(E131="Yes",IF(Q131="No",1,0),0)</f>
        <v/>
      </c>
      <c r="AC131" s="72">
        <f>IF(E131="Yes",IF(P131&gt;1,1,0),0)</f>
        <v/>
      </c>
      <c r="AD131" s="72">
        <f>IF(AND(E131="Yes",J131&lt;&gt;"",K131&lt;&gt;"",J131&lt;&gt;K131),1,0)</f>
        <v/>
      </c>
      <c r="AE131" s="72">
        <f>IF(E131="Yes",IF(OR(I131="",X131&gt;U131),1,0),0)</f>
        <v/>
      </c>
      <c r="AF131" s="72">
        <f>IF(M131="Yes",IF(OR(N131="",Y131&gt;V131),1,0),0)</f>
        <v/>
      </c>
      <c r="AG131" s="72">
        <f>IF(E131="Yes",IF(AND(AA131=0,AC131=0,AD131=0,AE131=0,J131&lt;&gt;"",K131&lt;&gt;""),1,0),0)</f>
        <v/>
      </c>
      <c r="AH131" s="27">
        <f>IF(E131&lt;&gt;"Yes","Excluded",IF(OR(AA131=1,AC131=1,AD131=1,AE131=1,AF131=1,AJ131=1),"Fail",IF(OR(AND(AB131=1,OR(R131&lt;&gt;"Yes",S131&lt;&gt;"Yes")),AK131=1),"Warning","Pass")))</f>
        <v/>
      </c>
      <c r="AI131" s="27" t="str"/>
      <c r="AJ131" s="73">
        <f>IF(E131="Yes",IF(OR(O131="",Z131&gt;W131),1,0),0)</f>
        <v/>
      </c>
      <c r="AK131" s="73">
        <f>IF(E131="Yes",IF(T131="Yes",0,1),0)</f>
        <v/>
      </c>
    </row>
    <row r="132">
      <c r="A132" s="27" t="str"/>
      <c r="B132" s="27" t="str"/>
      <c r="C132" s="27" t="str"/>
      <c r="D132" s="27" t="str"/>
      <c r="E132" s="27" t="str"/>
      <c r="F132" s="70" t="str"/>
      <c r="G132" s="70" t="str"/>
      <c r="H132" s="70" t="str"/>
      <c r="I132" s="70" t="str"/>
      <c r="J132" s="70" t="str"/>
      <c r="K132" s="70" t="str"/>
      <c r="L132" s="70" t="str"/>
      <c r="M132" s="70" t="str"/>
      <c r="N132" s="70" t="str"/>
      <c r="O132" s="70" t="str"/>
      <c r="P132" s="27" t="str"/>
      <c r="Q132" s="27" t="str"/>
      <c r="R132" s="27" t="str"/>
      <c r="S132" s="27" t="str"/>
      <c r="T132" s="27" t="str"/>
      <c r="U132" s="27" t="str"/>
      <c r="V132" s="27" t="str"/>
      <c r="W132" s="27" t="str"/>
      <c r="X132" s="71">
        <f>IF(OR(F132="",I132=""),"",ROUND((I132-F132)*1440,2))</f>
        <v/>
      </c>
      <c r="Y132" s="71">
        <f>IF(OR(M132&lt;&gt;"Yes",I132="",N132=""),"",ROUND((N132-I132)*1440,2))</f>
        <v/>
      </c>
      <c r="Z132" s="71">
        <f>IF(OR(F132="",O132=""),"",ROUND((O132-F132)*1440,2))</f>
        <v/>
      </c>
      <c r="AA132" s="72">
        <f>IF(E132="Yes",IF(OR(G132="",P132&lt;&gt;1),1,0),0)</f>
        <v/>
      </c>
      <c r="AB132" s="72">
        <f>IF(E132="Yes",IF(Q132="No",1,0),0)</f>
        <v/>
      </c>
      <c r="AC132" s="72">
        <f>IF(E132="Yes",IF(P132&gt;1,1,0),0)</f>
        <v/>
      </c>
      <c r="AD132" s="72">
        <f>IF(AND(E132="Yes",J132&lt;&gt;"",K132&lt;&gt;"",J132&lt;&gt;K132),1,0)</f>
        <v/>
      </c>
      <c r="AE132" s="72">
        <f>IF(E132="Yes",IF(OR(I132="",X132&gt;U132),1,0),0)</f>
        <v/>
      </c>
      <c r="AF132" s="72">
        <f>IF(M132="Yes",IF(OR(N132="",Y132&gt;V132),1,0),0)</f>
        <v/>
      </c>
      <c r="AG132" s="72">
        <f>IF(E132="Yes",IF(AND(AA132=0,AC132=0,AD132=0,AE132=0,J132&lt;&gt;"",K132&lt;&gt;""),1,0),0)</f>
        <v/>
      </c>
      <c r="AH132" s="27">
        <f>IF(E132&lt;&gt;"Yes","Excluded",IF(OR(AA132=1,AC132=1,AD132=1,AE132=1,AF132=1,AJ132=1),"Fail",IF(OR(AND(AB132=1,OR(R132&lt;&gt;"Yes",S132&lt;&gt;"Yes")),AK132=1),"Warning","Pass")))</f>
        <v/>
      </c>
      <c r="AI132" s="27" t="str"/>
      <c r="AJ132" s="73">
        <f>IF(E132="Yes",IF(OR(O132="",Z132&gt;W132),1,0),0)</f>
        <v/>
      </c>
      <c r="AK132" s="73">
        <f>IF(E132="Yes",IF(T132="Yes",0,1),0)</f>
        <v/>
      </c>
    </row>
    <row r="133">
      <c r="A133" s="27" t="str"/>
      <c r="B133" s="27" t="str"/>
      <c r="C133" s="27" t="str"/>
      <c r="D133" s="27" t="str"/>
      <c r="E133" s="27" t="str"/>
      <c r="F133" s="70" t="str"/>
      <c r="G133" s="70" t="str"/>
      <c r="H133" s="70" t="str"/>
      <c r="I133" s="70" t="str"/>
      <c r="J133" s="70" t="str"/>
      <c r="K133" s="70" t="str"/>
      <c r="L133" s="70" t="str"/>
      <c r="M133" s="70" t="str"/>
      <c r="N133" s="70" t="str"/>
      <c r="O133" s="70" t="str"/>
      <c r="P133" s="27" t="str"/>
      <c r="Q133" s="27" t="str"/>
      <c r="R133" s="27" t="str"/>
      <c r="S133" s="27" t="str"/>
      <c r="T133" s="27" t="str"/>
      <c r="U133" s="27" t="str"/>
      <c r="V133" s="27" t="str"/>
      <c r="W133" s="27" t="str"/>
      <c r="X133" s="71">
        <f>IF(OR(F133="",I133=""),"",ROUND((I133-F133)*1440,2))</f>
        <v/>
      </c>
      <c r="Y133" s="71">
        <f>IF(OR(M133&lt;&gt;"Yes",I133="",N133=""),"",ROUND((N133-I133)*1440,2))</f>
        <v/>
      </c>
      <c r="Z133" s="71">
        <f>IF(OR(F133="",O133=""),"",ROUND((O133-F133)*1440,2))</f>
        <v/>
      </c>
      <c r="AA133" s="72">
        <f>IF(E133="Yes",IF(OR(G133="",P133&lt;&gt;1),1,0),0)</f>
        <v/>
      </c>
      <c r="AB133" s="72">
        <f>IF(E133="Yes",IF(Q133="No",1,0),0)</f>
        <v/>
      </c>
      <c r="AC133" s="72">
        <f>IF(E133="Yes",IF(P133&gt;1,1,0),0)</f>
        <v/>
      </c>
      <c r="AD133" s="72">
        <f>IF(AND(E133="Yes",J133&lt;&gt;"",K133&lt;&gt;"",J133&lt;&gt;K133),1,0)</f>
        <v/>
      </c>
      <c r="AE133" s="72">
        <f>IF(E133="Yes",IF(OR(I133="",X133&gt;U133),1,0),0)</f>
        <v/>
      </c>
      <c r="AF133" s="72">
        <f>IF(M133="Yes",IF(OR(N133="",Y133&gt;V133),1,0),0)</f>
        <v/>
      </c>
      <c r="AG133" s="72">
        <f>IF(E133="Yes",IF(AND(AA133=0,AC133=0,AD133=0,AE133=0,J133&lt;&gt;"",K133&lt;&gt;""),1,0),0)</f>
        <v/>
      </c>
      <c r="AH133" s="27">
        <f>IF(E133&lt;&gt;"Yes","Excluded",IF(OR(AA133=1,AC133=1,AD133=1,AE133=1,AF133=1,AJ133=1),"Fail",IF(OR(AND(AB133=1,OR(R133&lt;&gt;"Yes",S133&lt;&gt;"Yes")),AK133=1),"Warning","Pass")))</f>
        <v/>
      </c>
      <c r="AI133" s="27" t="str"/>
      <c r="AJ133" s="73">
        <f>IF(E133="Yes",IF(OR(O133="",Z133&gt;W133),1,0),0)</f>
        <v/>
      </c>
      <c r="AK133" s="73">
        <f>IF(E133="Yes",IF(T133="Yes",0,1),0)</f>
        <v/>
      </c>
    </row>
    <row r="134">
      <c r="A134" s="27" t="str"/>
      <c r="B134" s="27" t="str"/>
      <c r="C134" s="27" t="str"/>
      <c r="D134" s="27" t="str"/>
      <c r="E134" s="27" t="str"/>
      <c r="F134" s="70" t="str"/>
      <c r="G134" s="70" t="str"/>
      <c r="H134" s="70" t="str"/>
      <c r="I134" s="70" t="str"/>
      <c r="J134" s="70" t="str"/>
      <c r="K134" s="70" t="str"/>
      <c r="L134" s="70" t="str"/>
      <c r="M134" s="70" t="str"/>
      <c r="N134" s="70" t="str"/>
      <c r="O134" s="70" t="str"/>
      <c r="P134" s="27" t="str"/>
      <c r="Q134" s="27" t="str"/>
      <c r="R134" s="27" t="str"/>
      <c r="S134" s="27" t="str"/>
      <c r="T134" s="27" t="str"/>
      <c r="U134" s="27" t="str"/>
      <c r="V134" s="27" t="str"/>
      <c r="W134" s="27" t="str"/>
      <c r="X134" s="71">
        <f>IF(OR(F134="",I134=""),"",ROUND((I134-F134)*1440,2))</f>
        <v/>
      </c>
      <c r="Y134" s="71">
        <f>IF(OR(M134&lt;&gt;"Yes",I134="",N134=""),"",ROUND((N134-I134)*1440,2))</f>
        <v/>
      </c>
      <c r="Z134" s="71">
        <f>IF(OR(F134="",O134=""),"",ROUND((O134-F134)*1440,2))</f>
        <v/>
      </c>
      <c r="AA134" s="72">
        <f>IF(E134="Yes",IF(OR(G134="",P134&lt;&gt;1),1,0),0)</f>
        <v/>
      </c>
      <c r="AB134" s="72">
        <f>IF(E134="Yes",IF(Q134="No",1,0),0)</f>
        <v/>
      </c>
      <c r="AC134" s="72">
        <f>IF(E134="Yes",IF(P134&gt;1,1,0),0)</f>
        <v/>
      </c>
      <c r="AD134" s="72">
        <f>IF(AND(E134="Yes",J134&lt;&gt;"",K134&lt;&gt;"",J134&lt;&gt;K134),1,0)</f>
        <v/>
      </c>
      <c r="AE134" s="72">
        <f>IF(E134="Yes",IF(OR(I134="",X134&gt;U134),1,0),0)</f>
        <v/>
      </c>
      <c r="AF134" s="72">
        <f>IF(M134="Yes",IF(OR(N134="",Y134&gt;V134),1,0),0)</f>
        <v/>
      </c>
      <c r="AG134" s="72">
        <f>IF(E134="Yes",IF(AND(AA134=0,AC134=0,AD134=0,AE134=0,J134&lt;&gt;"",K134&lt;&gt;""),1,0),0)</f>
        <v/>
      </c>
      <c r="AH134" s="27">
        <f>IF(E134&lt;&gt;"Yes","Excluded",IF(OR(AA134=1,AC134=1,AD134=1,AE134=1,AF134=1,AJ134=1),"Fail",IF(OR(AND(AB134=1,OR(R134&lt;&gt;"Yes",S134&lt;&gt;"Yes")),AK134=1),"Warning","Pass")))</f>
        <v/>
      </c>
      <c r="AI134" s="27" t="str"/>
      <c r="AJ134" s="73">
        <f>IF(E134="Yes",IF(OR(O134="",Z134&gt;W134),1,0),0)</f>
        <v/>
      </c>
      <c r="AK134" s="73">
        <f>IF(E134="Yes",IF(T134="Yes",0,1),0)</f>
        <v/>
      </c>
    </row>
    <row r="135">
      <c r="A135" s="27" t="str"/>
      <c r="B135" s="27" t="str"/>
      <c r="C135" s="27" t="str"/>
      <c r="D135" s="27" t="str"/>
      <c r="E135" s="27" t="str"/>
      <c r="F135" s="70" t="str"/>
      <c r="G135" s="70" t="str"/>
      <c r="H135" s="70" t="str"/>
      <c r="I135" s="70" t="str"/>
      <c r="J135" s="70" t="str"/>
      <c r="K135" s="70" t="str"/>
      <c r="L135" s="70" t="str"/>
      <c r="M135" s="70" t="str"/>
      <c r="N135" s="70" t="str"/>
      <c r="O135" s="70" t="str"/>
      <c r="P135" s="27" t="str"/>
      <c r="Q135" s="27" t="str"/>
      <c r="R135" s="27" t="str"/>
      <c r="S135" s="27" t="str"/>
      <c r="T135" s="27" t="str"/>
      <c r="U135" s="27" t="str"/>
      <c r="V135" s="27" t="str"/>
      <c r="W135" s="27" t="str"/>
      <c r="X135" s="71">
        <f>IF(OR(F135="",I135=""),"",ROUND((I135-F135)*1440,2))</f>
        <v/>
      </c>
      <c r="Y135" s="71">
        <f>IF(OR(M135&lt;&gt;"Yes",I135="",N135=""),"",ROUND((N135-I135)*1440,2))</f>
        <v/>
      </c>
      <c r="Z135" s="71">
        <f>IF(OR(F135="",O135=""),"",ROUND((O135-F135)*1440,2))</f>
        <v/>
      </c>
      <c r="AA135" s="72">
        <f>IF(E135="Yes",IF(OR(G135="",P135&lt;&gt;1),1,0),0)</f>
        <v/>
      </c>
      <c r="AB135" s="72">
        <f>IF(E135="Yes",IF(Q135="No",1,0),0)</f>
        <v/>
      </c>
      <c r="AC135" s="72">
        <f>IF(E135="Yes",IF(P135&gt;1,1,0),0)</f>
        <v/>
      </c>
      <c r="AD135" s="72">
        <f>IF(AND(E135="Yes",J135&lt;&gt;"",K135&lt;&gt;"",J135&lt;&gt;K135),1,0)</f>
        <v/>
      </c>
      <c r="AE135" s="72">
        <f>IF(E135="Yes",IF(OR(I135="",X135&gt;U135),1,0),0)</f>
        <v/>
      </c>
      <c r="AF135" s="72">
        <f>IF(M135="Yes",IF(OR(N135="",Y135&gt;V135),1,0),0)</f>
        <v/>
      </c>
      <c r="AG135" s="72">
        <f>IF(E135="Yes",IF(AND(AA135=0,AC135=0,AD135=0,AE135=0,J135&lt;&gt;"",K135&lt;&gt;""),1,0),0)</f>
        <v/>
      </c>
      <c r="AH135" s="27">
        <f>IF(E135&lt;&gt;"Yes","Excluded",IF(OR(AA135=1,AC135=1,AD135=1,AE135=1,AF135=1,AJ135=1),"Fail",IF(OR(AND(AB135=1,OR(R135&lt;&gt;"Yes",S135&lt;&gt;"Yes")),AK135=1),"Warning","Pass")))</f>
        <v/>
      </c>
      <c r="AI135" s="27" t="str"/>
      <c r="AJ135" s="73">
        <f>IF(E135="Yes",IF(OR(O135="",Z135&gt;W135),1,0),0)</f>
        <v/>
      </c>
      <c r="AK135" s="73">
        <f>IF(E135="Yes",IF(T135="Yes",0,1),0)</f>
        <v/>
      </c>
    </row>
    <row r="136">
      <c r="A136" s="27" t="str"/>
      <c r="B136" s="27" t="str"/>
      <c r="C136" s="27" t="str"/>
      <c r="D136" s="27" t="str"/>
      <c r="E136" s="27" t="str"/>
      <c r="F136" s="70" t="str"/>
      <c r="G136" s="70" t="str"/>
      <c r="H136" s="70" t="str"/>
      <c r="I136" s="70" t="str"/>
      <c r="J136" s="70" t="str"/>
      <c r="K136" s="70" t="str"/>
      <c r="L136" s="70" t="str"/>
      <c r="M136" s="70" t="str"/>
      <c r="N136" s="70" t="str"/>
      <c r="O136" s="70" t="str"/>
      <c r="P136" s="27" t="str"/>
      <c r="Q136" s="27" t="str"/>
      <c r="R136" s="27" t="str"/>
      <c r="S136" s="27" t="str"/>
      <c r="T136" s="27" t="str"/>
      <c r="U136" s="27" t="str"/>
      <c r="V136" s="27" t="str"/>
      <c r="W136" s="27" t="str"/>
      <c r="X136" s="71">
        <f>IF(OR(F136="",I136=""),"",ROUND((I136-F136)*1440,2))</f>
        <v/>
      </c>
      <c r="Y136" s="71">
        <f>IF(OR(M136&lt;&gt;"Yes",I136="",N136=""),"",ROUND((N136-I136)*1440,2))</f>
        <v/>
      </c>
      <c r="Z136" s="71">
        <f>IF(OR(F136="",O136=""),"",ROUND((O136-F136)*1440,2))</f>
        <v/>
      </c>
      <c r="AA136" s="72">
        <f>IF(E136="Yes",IF(OR(G136="",P136&lt;&gt;1),1,0),0)</f>
        <v/>
      </c>
      <c r="AB136" s="72">
        <f>IF(E136="Yes",IF(Q136="No",1,0),0)</f>
        <v/>
      </c>
      <c r="AC136" s="72">
        <f>IF(E136="Yes",IF(P136&gt;1,1,0),0)</f>
        <v/>
      </c>
      <c r="AD136" s="72">
        <f>IF(AND(E136="Yes",J136&lt;&gt;"",K136&lt;&gt;"",J136&lt;&gt;K136),1,0)</f>
        <v/>
      </c>
      <c r="AE136" s="72">
        <f>IF(E136="Yes",IF(OR(I136="",X136&gt;U136),1,0),0)</f>
        <v/>
      </c>
      <c r="AF136" s="72">
        <f>IF(M136="Yes",IF(OR(N136="",Y136&gt;V136),1,0),0)</f>
        <v/>
      </c>
      <c r="AG136" s="72">
        <f>IF(E136="Yes",IF(AND(AA136=0,AC136=0,AD136=0,AE136=0,J136&lt;&gt;"",K136&lt;&gt;""),1,0),0)</f>
        <v/>
      </c>
      <c r="AH136" s="27">
        <f>IF(E136&lt;&gt;"Yes","Excluded",IF(OR(AA136=1,AC136=1,AD136=1,AE136=1,AF136=1,AJ136=1),"Fail",IF(OR(AND(AB136=1,OR(R136&lt;&gt;"Yes",S136&lt;&gt;"Yes")),AK136=1),"Warning","Pass")))</f>
        <v/>
      </c>
      <c r="AI136" s="27" t="str"/>
      <c r="AJ136" s="73">
        <f>IF(E136="Yes",IF(OR(O136="",Z136&gt;W136),1,0),0)</f>
        <v/>
      </c>
      <c r="AK136" s="73">
        <f>IF(E136="Yes",IF(T136="Yes",0,1),0)</f>
        <v/>
      </c>
    </row>
    <row r="137">
      <c r="A137" s="27" t="str"/>
      <c r="B137" s="27" t="str"/>
      <c r="C137" s="27" t="str"/>
      <c r="D137" s="27" t="str"/>
      <c r="E137" s="27" t="str"/>
      <c r="F137" s="70" t="str"/>
      <c r="G137" s="70" t="str"/>
      <c r="H137" s="70" t="str"/>
      <c r="I137" s="70" t="str"/>
      <c r="J137" s="70" t="str"/>
      <c r="K137" s="70" t="str"/>
      <c r="L137" s="70" t="str"/>
      <c r="M137" s="70" t="str"/>
      <c r="N137" s="70" t="str"/>
      <c r="O137" s="70" t="str"/>
      <c r="P137" s="27" t="str"/>
      <c r="Q137" s="27" t="str"/>
      <c r="R137" s="27" t="str"/>
      <c r="S137" s="27" t="str"/>
      <c r="T137" s="27" t="str"/>
      <c r="U137" s="27" t="str"/>
      <c r="V137" s="27" t="str"/>
      <c r="W137" s="27" t="str"/>
      <c r="X137" s="71">
        <f>IF(OR(F137="",I137=""),"",ROUND((I137-F137)*1440,2))</f>
        <v/>
      </c>
      <c r="Y137" s="71">
        <f>IF(OR(M137&lt;&gt;"Yes",I137="",N137=""),"",ROUND((N137-I137)*1440,2))</f>
        <v/>
      </c>
      <c r="Z137" s="71">
        <f>IF(OR(F137="",O137=""),"",ROUND((O137-F137)*1440,2))</f>
        <v/>
      </c>
      <c r="AA137" s="72">
        <f>IF(E137="Yes",IF(OR(G137="",P137&lt;&gt;1),1,0),0)</f>
        <v/>
      </c>
      <c r="AB137" s="72">
        <f>IF(E137="Yes",IF(Q137="No",1,0),0)</f>
        <v/>
      </c>
      <c r="AC137" s="72">
        <f>IF(E137="Yes",IF(P137&gt;1,1,0),0)</f>
        <v/>
      </c>
      <c r="AD137" s="72">
        <f>IF(AND(E137="Yes",J137&lt;&gt;"",K137&lt;&gt;"",J137&lt;&gt;K137),1,0)</f>
        <v/>
      </c>
      <c r="AE137" s="72">
        <f>IF(E137="Yes",IF(OR(I137="",X137&gt;U137),1,0),0)</f>
        <v/>
      </c>
      <c r="AF137" s="72">
        <f>IF(M137="Yes",IF(OR(N137="",Y137&gt;V137),1,0),0)</f>
        <v/>
      </c>
      <c r="AG137" s="72">
        <f>IF(E137="Yes",IF(AND(AA137=0,AC137=0,AD137=0,AE137=0,J137&lt;&gt;"",K137&lt;&gt;""),1,0),0)</f>
        <v/>
      </c>
      <c r="AH137" s="27">
        <f>IF(E137&lt;&gt;"Yes","Excluded",IF(OR(AA137=1,AC137=1,AD137=1,AE137=1,AF137=1,AJ137=1),"Fail",IF(OR(AND(AB137=1,OR(R137&lt;&gt;"Yes",S137&lt;&gt;"Yes")),AK137=1),"Warning","Pass")))</f>
        <v/>
      </c>
      <c r="AI137" s="27" t="str"/>
      <c r="AJ137" s="73">
        <f>IF(E137="Yes",IF(OR(O137="",Z137&gt;W137),1,0),0)</f>
        <v/>
      </c>
      <c r="AK137" s="73">
        <f>IF(E137="Yes",IF(T137="Yes",0,1),0)</f>
        <v/>
      </c>
    </row>
    <row r="138">
      <c r="A138" s="27" t="str"/>
      <c r="B138" s="27" t="str"/>
      <c r="C138" s="27" t="str"/>
      <c r="D138" s="27" t="str"/>
      <c r="E138" s="27" t="str"/>
      <c r="F138" s="70" t="str"/>
      <c r="G138" s="70" t="str"/>
      <c r="H138" s="70" t="str"/>
      <c r="I138" s="70" t="str"/>
      <c r="J138" s="70" t="str"/>
      <c r="K138" s="70" t="str"/>
      <c r="L138" s="70" t="str"/>
      <c r="M138" s="70" t="str"/>
      <c r="N138" s="70" t="str"/>
      <c r="O138" s="70" t="str"/>
      <c r="P138" s="27" t="str"/>
      <c r="Q138" s="27" t="str"/>
      <c r="R138" s="27" t="str"/>
      <c r="S138" s="27" t="str"/>
      <c r="T138" s="27" t="str"/>
      <c r="U138" s="27" t="str"/>
      <c r="V138" s="27" t="str"/>
      <c r="W138" s="27" t="str"/>
      <c r="X138" s="71">
        <f>IF(OR(F138="",I138=""),"",ROUND((I138-F138)*1440,2))</f>
        <v/>
      </c>
      <c r="Y138" s="71">
        <f>IF(OR(M138&lt;&gt;"Yes",I138="",N138=""),"",ROUND((N138-I138)*1440,2))</f>
        <v/>
      </c>
      <c r="Z138" s="71">
        <f>IF(OR(F138="",O138=""),"",ROUND((O138-F138)*1440,2))</f>
        <v/>
      </c>
      <c r="AA138" s="72">
        <f>IF(E138="Yes",IF(OR(G138="",P138&lt;&gt;1),1,0),0)</f>
        <v/>
      </c>
      <c r="AB138" s="72">
        <f>IF(E138="Yes",IF(Q138="No",1,0),0)</f>
        <v/>
      </c>
      <c r="AC138" s="72">
        <f>IF(E138="Yes",IF(P138&gt;1,1,0),0)</f>
        <v/>
      </c>
      <c r="AD138" s="72">
        <f>IF(AND(E138="Yes",J138&lt;&gt;"",K138&lt;&gt;"",J138&lt;&gt;K138),1,0)</f>
        <v/>
      </c>
      <c r="AE138" s="72">
        <f>IF(E138="Yes",IF(OR(I138="",X138&gt;U138),1,0),0)</f>
        <v/>
      </c>
      <c r="AF138" s="72">
        <f>IF(M138="Yes",IF(OR(N138="",Y138&gt;V138),1,0),0)</f>
        <v/>
      </c>
      <c r="AG138" s="72">
        <f>IF(E138="Yes",IF(AND(AA138=0,AC138=0,AD138=0,AE138=0,J138&lt;&gt;"",K138&lt;&gt;""),1,0),0)</f>
        <v/>
      </c>
      <c r="AH138" s="27">
        <f>IF(E138&lt;&gt;"Yes","Excluded",IF(OR(AA138=1,AC138=1,AD138=1,AE138=1,AF138=1,AJ138=1),"Fail",IF(OR(AND(AB138=1,OR(R138&lt;&gt;"Yes",S138&lt;&gt;"Yes")),AK138=1),"Warning","Pass")))</f>
        <v/>
      </c>
      <c r="AI138" s="27" t="str"/>
      <c r="AJ138" s="73">
        <f>IF(E138="Yes",IF(OR(O138="",Z138&gt;W138),1,0),0)</f>
        <v/>
      </c>
      <c r="AK138" s="73">
        <f>IF(E138="Yes",IF(T138="Yes",0,1),0)</f>
        <v/>
      </c>
    </row>
    <row r="139">
      <c r="A139" s="27" t="str"/>
      <c r="B139" s="27" t="str"/>
      <c r="C139" s="27" t="str"/>
      <c r="D139" s="27" t="str"/>
      <c r="E139" s="27" t="str"/>
      <c r="F139" s="70" t="str"/>
      <c r="G139" s="70" t="str"/>
      <c r="H139" s="70" t="str"/>
      <c r="I139" s="70" t="str"/>
      <c r="J139" s="70" t="str"/>
      <c r="K139" s="70" t="str"/>
      <c r="L139" s="70" t="str"/>
      <c r="M139" s="70" t="str"/>
      <c r="N139" s="70" t="str"/>
      <c r="O139" s="70" t="str"/>
      <c r="P139" s="27" t="str"/>
      <c r="Q139" s="27" t="str"/>
      <c r="R139" s="27" t="str"/>
      <c r="S139" s="27" t="str"/>
      <c r="T139" s="27" t="str"/>
      <c r="U139" s="27" t="str"/>
      <c r="V139" s="27" t="str"/>
      <c r="W139" s="27" t="str"/>
      <c r="X139" s="71">
        <f>IF(OR(F139="",I139=""),"",ROUND((I139-F139)*1440,2))</f>
        <v/>
      </c>
      <c r="Y139" s="71">
        <f>IF(OR(M139&lt;&gt;"Yes",I139="",N139=""),"",ROUND((N139-I139)*1440,2))</f>
        <v/>
      </c>
      <c r="Z139" s="71">
        <f>IF(OR(F139="",O139=""),"",ROUND((O139-F139)*1440,2))</f>
        <v/>
      </c>
      <c r="AA139" s="72">
        <f>IF(E139="Yes",IF(OR(G139="",P139&lt;&gt;1),1,0),0)</f>
        <v/>
      </c>
      <c r="AB139" s="72">
        <f>IF(E139="Yes",IF(Q139="No",1,0),0)</f>
        <v/>
      </c>
      <c r="AC139" s="72">
        <f>IF(E139="Yes",IF(P139&gt;1,1,0),0)</f>
        <v/>
      </c>
      <c r="AD139" s="72">
        <f>IF(AND(E139="Yes",J139&lt;&gt;"",K139&lt;&gt;"",J139&lt;&gt;K139),1,0)</f>
        <v/>
      </c>
      <c r="AE139" s="72">
        <f>IF(E139="Yes",IF(OR(I139="",X139&gt;U139),1,0),0)</f>
        <v/>
      </c>
      <c r="AF139" s="72">
        <f>IF(M139="Yes",IF(OR(N139="",Y139&gt;V139),1,0),0)</f>
        <v/>
      </c>
      <c r="AG139" s="72">
        <f>IF(E139="Yes",IF(AND(AA139=0,AC139=0,AD139=0,AE139=0,J139&lt;&gt;"",K139&lt;&gt;""),1,0),0)</f>
        <v/>
      </c>
      <c r="AH139" s="27">
        <f>IF(E139&lt;&gt;"Yes","Excluded",IF(OR(AA139=1,AC139=1,AD139=1,AE139=1,AF139=1,AJ139=1),"Fail",IF(OR(AND(AB139=1,OR(R139&lt;&gt;"Yes",S139&lt;&gt;"Yes")),AK139=1),"Warning","Pass")))</f>
        <v/>
      </c>
      <c r="AI139" s="27" t="str"/>
      <c r="AJ139" s="73">
        <f>IF(E139="Yes",IF(OR(O139="",Z139&gt;W139),1,0),0)</f>
        <v/>
      </c>
      <c r="AK139" s="73">
        <f>IF(E139="Yes",IF(T139="Yes",0,1),0)</f>
        <v/>
      </c>
    </row>
    <row r="140">
      <c r="A140" s="27" t="str"/>
      <c r="B140" s="27" t="str"/>
      <c r="C140" s="27" t="str"/>
      <c r="D140" s="27" t="str"/>
      <c r="E140" s="27" t="str"/>
      <c r="F140" s="70" t="str"/>
      <c r="G140" s="70" t="str"/>
      <c r="H140" s="70" t="str"/>
      <c r="I140" s="70" t="str"/>
      <c r="J140" s="70" t="str"/>
      <c r="K140" s="70" t="str"/>
      <c r="L140" s="70" t="str"/>
      <c r="M140" s="70" t="str"/>
      <c r="N140" s="70" t="str"/>
      <c r="O140" s="70" t="str"/>
      <c r="P140" s="27" t="str"/>
      <c r="Q140" s="27" t="str"/>
      <c r="R140" s="27" t="str"/>
      <c r="S140" s="27" t="str"/>
      <c r="T140" s="27" t="str"/>
      <c r="U140" s="27" t="str"/>
      <c r="V140" s="27" t="str"/>
      <c r="W140" s="27" t="str"/>
      <c r="X140" s="71">
        <f>IF(OR(F140="",I140=""),"",ROUND((I140-F140)*1440,2))</f>
        <v/>
      </c>
      <c r="Y140" s="71">
        <f>IF(OR(M140&lt;&gt;"Yes",I140="",N140=""),"",ROUND((N140-I140)*1440,2))</f>
        <v/>
      </c>
      <c r="Z140" s="71">
        <f>IF(OR(F140="",O140=""),"",ROUND((O140-F140)*1440,2))</f>
        <v/>
      </c>
      <c r="AA140" s="72">
        <f>IF(E140="Yes",IF(OR(G140="",P140&lt;&gt;1),1,0),0)</f>
        <v/>
      </c>
      <c r="AB140" s="72">
        <f>IF(E140="Yes",IF(Q140="No",1,0),0)</f>
        <v/>
      </c>
      <c r="AC140" s="72">
        <f>IF(E140="Yes",IF(P140&gt;1,1,0),0)</f>
        <v/>
      </c>
      <c r="AD140" s="72">
        <f>IF(AND(E140="Yes",J140&lt;&gt;"",K140&lt;&gt;"",J140&lt;&gt;K140),1,0)</f>
        <v/>
      </c>
      <c r="AE140" s="72">
        <f>IF(E140="Yes",IF(OR(I140="",X140&gt;U140),1,0),0)</f>
        <v/>
      </c>
      <c r="AF140" s="72">
        <f>IF(M140="Yes",IF(OR(N140="",Y140&gt;V140),1,0),0)</f>
        <v/>
      </c>
      <c r="AG140" s="72">
        <f>IF(E140="Yes",IF(AND(AA140=0,AC140=0,AD140=0,AE140=0,J140&lt;&gt;"",K140&lt;&gt;""),1,0),0)</f>
        <v/>
      </c>
      <c r="AH140" s="27">
        <f>IF(E140&lt;&gt;"Yes","Excluded",IF(OR(AA140=1,AC140=1,AD140=1,AE140=1,AF140=1,AJ140=1),"Fail",IF(OR(AND(AB140=1,OR(R140&lt;&gt;"Yes",S140&lt;&gt;"Yes")),AK140=1),"Warning","Pass")))</f>
        <v/>
      </c>
      <c r="AI140" s="27" t="str"/>
      <c r="AJ140" s="73">
        <f>IF(E140="Yes",IF(OR(O140="",Z140&gt;W140),1,0),0)</f>
        <v/>
      </c>
      <c r="AK140" s="73">
        <f>IF(E140="Yes",IF(T140="Yes",0,1),0)</f>
        <v/>
      </c>
    </row>
    <row r="141">
      <c r="A141" s="27" t="str"/>
      <c r="B141" s="27" t="str"/>
      <c r="C141" s="27" t="str"/>
      <c r="D141" s="27" t="str"/>
      <c r="E141" s="27" t="str"/>
      <c r="F141" s="70" t="str"/>
      <c r="G141" s="70" t="str"/>
      <c r="H141" s="70" t="str"/>
      <c r="I141" s="70" t="str"/>
      <c r="J141" s="70" t="str"/>
      <c r="K141" s="70" t="str"/>
      <c r="L141" s="70" t="str"/>
      <c r="M141" s="70" t="str"/>
      <c r="N141" s="70" t="str"/>
      <c r="O141" s="70" t="str"/>
      <c r="P141" s="27" t="str"/>
      <c r="Q141" s="27" t="str"/>
      <c r="R141" s="27" t="str"/>
      <c r="S141" s="27" t="str"/>
      <c r="T141" s="27" t="str"/>
      <c r="U141" s="27" t="str"/>
      <c r="V141" s="27" t="str"/>
      <c r="W141" s="27" t="str"/>
      <c r="X141" s="71">
        <f>IF(OR(F141="",I141=""),"",ROUND((I141-F141)*1440,2))</f>
        <v/>
      </c>
      <c r="Y141" s="71">
        <f>IF(OR(M141&lt;&gt;"Yes",I141="",N141=""),"",ROUND((N141-I141)*1440,2))</f>
        <v/>
      </c>
      <c r="Z141" s="71">
        <f>IF(OR(F141="",O141=""),"",ROUND((O141-F141)*1440,2))</f>
        <v/>
      </c>
      <c r="AA141" s="72">
        <f>IF(E141="Yes",IF(OR(G141="",P141&lt;&gt;1),1,0),0)</f>
        <v/>
      </c>
      <c r="AB141" s="72">
        <f>IF(E141="Yes",IF(Q141="No",1,0),0)</f>
        <v/>
      </c>
      <c r="AC141" s="72">
        <f>IF(E141="Yes",IF(P141&gt;1,1,0),0)</f>
        <v/>
      </c>
      <c r="AD141" s="72">
        <f>IF(AND(E141="Yes",J141&lt;&gt;"",K141&lt;&gt;"",J141&lt;&gt;K141),1,0)</f>
        <v/>
      </c>
      <c r="AE141" s="72">
        <f>IF(E141="Yes",IF(OR(I141="",X141&gt;U141),1,0),0)</f>
        <v/>
      </c>
      <c r="AF141" s="72">
        <f>IF(M141="Yes",IF(OR(N141="",Y141&gt;V141),1,0),0)</f>
        <v/>
      </c>
      <c r="AG141" s="72">
        <f>IF(E141="Yes",IF(AND(AA141=0,AC141=0,AD141=0,AE141=0,J141&lt;&gt;"",K141&lt;&gt;""),1,0),0)</f>
        <v/>
      </c>
      <c r="AH141" s="27">
        <f>IF(E141&lt;&gt;"Yes","Excluded",IF(OR(AA141=1,AC141=1,AD141=1,AE141=1,AF141=1,AJ141=1),"Fail",IF(OR(AND(AB141=1,OR(R141&lt;&gt;"Yes",S141&lt;&gt;"Yes")),AK141=1),"Warning","Pass")))</f>
        <v/>
      </c>
      <c r="AI141" s="27" t="str"/>
      <c r="AJ141" s="73">
        <f>IF(E141="Yes",IF(OR(O141="",Z141&gt;W141),1,0),0)</f>
        <v/>
      </c>
      <c r="AK141" s="73">
        <f>IF(E141="Yes",IF(T141="Yes",0,1),0)</f>
        <v/>
      </c>
    </row>
    <row r="142">
      <c r="A142" s="27" t="str"/>
      <c r="B142" s="27" t="str"/>
      <c r="C142" s="27" t="str"/>
      <c r="D142" s="27" t="str"/>
      <c r="E142" s="27" t="str"/>
      <c r="F142" s="70" t="str"/>
      <c r="G142" s="70" t="str"/>
      <c r="H142" s="70" t="str"/>
      <c r="I142" s="70" t="str"/>
      <c r="J142" s="70" t="str"/>
      <c r="K142" s="70" t="str"/>
      <c r="L142" s="70" t="str"/>
      <c r="M142" s="70" t="str"/>
      <c r="N142" s="70" t="str"/>
      <c r="O142" s="70" t="str"/>
      <c r="P142" s="27" t="str"/>
      <c r="Q142" s="27" t="str"/>
      <c r="R142" s="27" t="str"/>
      <c r="S142" s="27" t="str"/>
      <c r="T142" s="27" t="str"/>
      <c r="U142" s="27" t="str"/>
      <c r="V142" s="27" t="str"/>
      <c r="W142" s="27" t="str"/>
      <c r="X142" s="71">
        <f>IF(OR(F142="",I142=""),"",ROUND((I142-F142)*1440,2))</f>
        <v/>
      </c>
      <c r="Y142" s="71">
        <f>IF(OR(M142&lt;&gt;"Yes",I142="",N142=""),"",ROUND((N142-I142)*1440,2))</f>
        <v/>
      </c>
      <c r="Z142" s="71">
        <f>IF(OR(F142="",O142=""),"",ROUND((O142-F142)*1440,2))</f>
        <v/>
      </c>
      <c r="AA142" s="72">
        <f>IF(E142="Yes",IF(OR(G142="",P142&lt;&gt;1),1,0),0)</f>
        <v/>
      </c>
      <c r="AB142" s="72">
        <f>IF(E142="Yes",IF(Q142="No",1,0),0)</f>
        <v/>
      </c>
      <c r="AC142" s="72">
        <f>IF(E142="Yes",IF(P142&gt;1,1,0),0)</f>
        <v/>
      </c>
      <c r="AD142" s="72">
        <f>IF(AND(E142="Yes",J142&lt;&gt;"",K142&lt;&gt;"",J142&lt;&gt;K142),1,0)</f>
        <v/>
      </c>
      <c r="AE142" s="72">
        <f>IF(E142="Yes",IF(OR(I142="",X142&gt;U142),1,0),0)</f>
        <v/>
      </c>
      <c r="AF142" s="72">
        <f>IF(M142="Yes",IF(OR(N142="",Y142&gt;V142),1,0),0)</f>
        <v/>
      </c>
      <c r="AG142" s="72">
        <f>IF(E142="Yes",IF(AND(AA142=0,AC142=0,AD142=0,AE142=0,J142&lt;&gt;"",K142&lt;&gt;""),1,0),0)</f>
        <v/>
      </c>
      <c r="AH142" s="27">
        <f>IF(E142&lt;&gt;"Yes","Excluded",IF(OR(AA142=1,AC142=1,AD142=1,AE142=1,AF142=1,AJ142=1),"Fail",IF(OR(AND(AB142=1,OR(R142&lt;&gt;"Yes",S142&lt;&gt;"Yes")),AK142=1),"Warning","Pass")))</f>
        <v/>
      </c>
      <c r="AI142" s="27" t="str"/>
      <c r="AJ142" s="73">
        <f>IF(E142="Yes",IF(OR(O142="",Z142&gt;W142),1,0),0)</f>
        <v/>
      </c>
      <c r="AK142" s="73">
        <f>IF(E142="Yes",IF(T142="Yes",0,1),0)</f>
        <v/>
      </c>
    </row>
    <row r="143">
      <c r="A143" s="27" t="str"/>
      <c r="B143" s="27" t="str"/>
      <c r="C143" s="27" t="str"/>
      <c r="D143" s="27" t="str"/>
      <c r="E143" s="27" t="str"/>
      <c r="F143" s="70" t="str"/>
      <c r="G143" s="70" t="str"/>
      <c r="H143" s="70" t="str"/>
      <c r="I143" s="70" t="str"/>
      <c r="J143" s="70" t="str"/>
      <c r="K143" s="70" t="str"/>
      <c r="L143" s="70" t="str"/>
      <c r="M143" s="70" t="str"/>
      <c r="N143" s="70" t="str"/>
      <c r="O143" s="70" t="str"/>
      <c r="P143" s="27" t="str"/>
      <c r="Q143" s="27" t="str"/>
      <c r="R143" s="27" t="str"/>
      <c r="S143" s="27" t="str"/>
      <c r="T143" s="27" t="str"/>
      <c r="U143" s="27" t="str"/>
      <c r="V143" s="27" t="str"/>
      <c r="W143" s="27" t="str"/>
      <c r="X143" s="71">
        <f>IF(OR(F143="",I143=""),"",ROUND((I143-F143)*1440,2))</f>
        <v/>
      </c>
      <c r="Y143" s="71">
        <f>IF(OR(M143&lt;&gt;"Yes",I143="",N143=""),"",ROUND((N143-I143)*1440,2))</f>
        <v/>
      </c>
      <c r="Z143" s="71">
        <f>IF(OR(F143="",O143=""),"",ROUND((O143-F143)*1440,2))</f>
        <v/>
      </c>
      <c r="AA143" s="72">
        <f>IF(E143="Yes",IF(OR(G143="",P143&lt;&gt;1),1,0),0)</f>
        <v/>
      </c>
      <c r="AB143" s="72">
        <f>IF(E143="Yes",IF(Q143="No",1,0),0)</f>
        <v/>
      </c>
      <c r="AC143" s="72">
        <f>IF(E143="Yes",IF(P143&gt;1,1,0),0)</f>
        <v/>
      </c>
      <c r="AD143" s="72">
        <f>IF(AND(E143="Yes",J143&lt;&gt;"",K143&lt;&gt;"",J143&lt;&gt;K143),1,0)</f>
        <v/>
      </c>
      <c r="AE143" s="72">
        <f>IF(E143="Yes",IF(OR(I143="",X143&gt;U143),1,0),0)</f>
        <v/>
      </c>
      <c r="AF143" s="72">
        <f>IF(M143="Yes",IF(OR(N143="",Y143&gt;V143),1,0),0)</f>
        <v/>
      </c>
      <c r="AG143" s="72">
        <f>IF(E143="Yes",IF(AND(AA143=0,AC143=0,AD143=0,AE143=0,J143&lt;&gt;"",K143&lt;&gt;""),1,0),0)</f>
        <v/>
      </c>
      <c r="AH143" s="27">
        <f>IF(E143&lt;&gt;"Yes","Excluded",IF(OR(AA143=1,AC143=1,AD143=1,AE143=1,AF143=1,AJ143=1),"Fail",IF(OR(AND(AB143=1,OR(R143&lt;&gt;"Yes",S143&lt;&gt;"Yes")),AK143=1),"Warning","Pass")))</f>
        <v/>
      </c>
      <c r="AI143" s="27" t="str"/>
      <c r="AJ143" s="73">
        <f>IF(E143="Yes",IF(OR(O143="",Z143&gt;W143),1,0),0)</f>
        <v/>
      </c>
      <c r="AK143" s="73">
        <f>IF(E143="Yes",IF(T143="Yes",0,1),0)</f>
        <v/>
      </c>
    </row>
    <row r="144">
      <c r="A144" s="27" t="str"/>
      <c r="B144" s="27" t="str"/>
      <c r="C144" s="27" t="str"/>
      <c r="D144" s="27" t="str"/>
      <c r="E144" s="27" t="str"/>
      <c r="F144" s="70" t="str"/>
      <c r="G144" s="70" t="str"/>
      <c r="H144" s="70" t="str"/>
      <c r="I144" s="70" t="str"/>
      <c r="J144" s="70" t="str"/>
      <c r="K144" s="70" t="str"/>
      <c r="L144" s="70" t="str"/>
      <c r="M144" s="70" t="str"/>
      <c r="N144" s="70" t="str"/>
      <c r="O144" s="70" t="str"/>
      <c r="P144" s="27" t="str"/>
      <c r="Q144" s="27" t="str"/>
      <c r="R144" s="27" t="str"/>
      <c r="S144" s="27" t="str"/>
      <c r="T144" s="27" t="str"/>
      <c r="U144" s="27" t="str"/>
      <c r="V144" s="27" t="str"/>
      <c r="W144" s="27" t="str"/>
      <c r="X144" s="71">
        <f>IF(OR(F144="",I144=""),"",ROUND((I144-F144)*1440,2))</f>
        <v/>
      </c>
      <c r="Y144" s="71">
        <f>IF(OR(M144&lt;&gt;"Yes",I144="",N144=""),"",ROUND((N144-I144)*1440,2))</f>
        <v/>
      </c>
      <c r="Z144" s="71">
        <f>IF(OR(F144="",O144=""),"",ROUND((O144-F144)*1440,2))</f>
        <v/>
      </c>
      <c r="AA144" s="72">
        <f>IF(E144="Yes",IF(OR(G144="",P144&lt;&gt;1),1,0),0)</f>
        <v/>
      </c>
      <c r="AB144" s="72">
        <f>IF(E144="Yes",IF(Q144="No",1,0),0)</f>
        <v/>
      </c>
      <c r="AC144" s="72">
        <f>IF(E144="Yes",IF(P144&gt;1,1,0),0)</f>
        <v/>
      </c>
      <c r="AD144" s="72">
        <f>IF(AND(E144="Yes",J144&lt;&gt;"",K144&lt;&gt;"",J144&lt;&gt;K144),1,0)</f>
        <v/>
      </c>
      <c r="AE144" s="72">
        <f>IF(E144="Yes",IF(OR(I144="",X144&gt;U144),1,0),0)</f>
        <v/>
      </c>
      <c r="AF144" s="72">
        <f>IF(M144="Yes",IF(OR(N144="",Y144&gt;V144),1,0),0)</f>
        <v/>
      </c>
      <c r="AG144" s="72">
        <f>IF(E144="Yes",IF(AND(AA144=0,AC144=0,AD144=0,AE144=0,J144&lt;&gt;"",K144&lt;&gt;""),1,0),0)</f>
        <v/>
      </c>
      <c r="AH144" s="27">
        <f>IF(E144&lt;&gt;"Yes","Excluded",IF(OR(AA144=1,AC144=1,AD144=1,AE144=1,AF144=1,AJ144=1),"Fail",IF(OR(AND(AB144=1,OR(R144&lt;&gt;"Yes",S144&lt;&gt;"Yes")),AK144=1),"Warning","Pass")))</f>
        <v/>
      </c>
      <c r="AI144" s="27" t="str"/>
      <c r="AJ144" s="73">
        <f>IF(E144="Yes",IF(OR(O144="",Z144&gt;W144),1,0),0)</f>
        <v/>
      </c>
      <c r="AK144" s="73">
        <f>IF(E144="Yes",IF(T144="Yes",0,1),0)</f>
        <v/>
      </c>
    </row>
    <row r="145">
      <c r="A145" s="27" t="str"/>
      <c r="B145" s="27" t="str"/>
      <c r="C145" s="27" t="str"/>
      <c r="D145" s="27" t="str"/>
      <c r="E145" s="27" t="str"/>
      <c r="F145" s="70" t="str"/>
      <c r="G145" s="70" t="str"/>
      <c r="H145" s="70" t="str"/>
      <c r="I145" s="70" t="str"/>
      <c r="J145" s="70" t="str"/>
      <c r="K145" s="70" t="str"/>
      <c r="L145" s="70" t="str"/>
      <c r="M145" s="70" t="str"/>
      <c r="N145" s="70" t="str"/>
      <c r="O145" s="70" t="str"/>
      <c r="P145" s="27" t="str"/>
      <c r="Q145" s="27" t="str"/>
      <c r="R145" s="27" t="str"/>
      <c r="S145" s="27" t="str"/>
      <c r="T145" s="27" t="str"/>
      <c r="U145" s="27" t="str"/>
      <c r="V145" s="27" t="str"/>
      <c r="W145" s="27" t="str"/>
      <c r="X145" s="71">
        <f>IF(OR(F145="",I145=""),"",ROUND((I145-F145)*1440,2))</f>
        <v/>
      </c>
      <c r="Y145" s="71">
        <f>IF(OR(M145&lt;&gt;"Yes",I145="",N145=""),"",ROUND((N145-I145)*1440,2))</f>
        <v/>
      </c>
      <c r="Z145" s="71">
        <f>IF(OR(F145="",O145=""),"",ROUND((O145-F145)*1440,2))</f>
        <v/>
      </c>
      <c r="AA145" s="72">
        <f>IF(E145="Yes",IF(OR(G145="",P145&lt;&gt;1),1,0),0)</f>
        <v/>
      </c>
      <c r="AB145" s="72">
        <f>IF(E145="Yes",IF(Q145="No",1,0),0)</f>
        <v/>
      </c>
      <c r="AC145" s="72">
        <f>IF(E145="Yes",IF(P145&gt;1,1,0),0)</f>
        <v/>
      </c>
      <c r="AD145" s="72">
        <f>IF(AND(E145="Yes",J145&lt;&gt;"",K145&lt;&gt;"",J145&lt;&gt;K145),1,0)</f>
        <v/>
      </c>
      <c r="AE145" s="72">
        <f>IF(E145="Yes",IF(OR(I145="",X145&gt;U145),1,0),0)</f>
        <v/>
      </c>
      <c r="AF145" s="72">
        <f>IF(M145="Yes",IF(OR(N145="",Y145&gt;V145),1,0),0)</f>
        <v/>
      </c>
      <c r="AG145" s="72">
        <f>IF(E145="Yes",IF(AND(AA145=0,AC145=0,AD145=0,AE145=0,J145&lt;&gt;"",K145&lt;&gt;""),1,0),0)</f>
        <v/>
      </c>
      <c r="AH145" s="27">
        <f>IF(E145&lt;&gt;"Yes","Excluded",IF(OR(AA145=1,AC145=1,AD145=1,AE145=1,AF145=1,AJ145=1),"Fail",IF(OR(AND(AB145=1,OR(R145&lt;&gt;"Yes",S145&lt;&gt;"Yes")),AK145=1),"Warning","Pass")))</f>
        <v/>
      </c>
      <c r="AI145" s="27" t="str"/>
      <c r="AJ145" s="73">
        <f>IF(E145="Yes",IF(OR(O145="",Z145&gt;W145),1,0),0)</f>
        <v/>
      </c>
      <c r="AK145" s="73">
        <f>IF(E145="Yes",IF(T145="Yes",0,1),0)</f>
        <v/>
      </c>
    </row>
    <row r="146">
      <c r="A146" s="27" t="str"/>
      <c r="B146" s="27" t="str"/>
      <c r="C146" s="27" t="str"/>
      <c r="D146" s="27" t="str"/>
      <c r="E146" s="27" t="str"/>
      <c r="F146" s="70" t="str"/>
      <c r="G146" s="70" t="str"/>
      <c r="H146" s="70" t="str"/>
      <c r="I146" s="70" t="str"/>
      <c r="J146" s="70" t="str"/>
      <c r="K146" s="70" t="str"/>
      <c r="L146" s="70" t="str"/>
      <c r="M146" s="70" t="str"/>
      <c r="N146" s="70" t="str"/>
      <c r="O146" s="70" t="str"/>
      <c r="P146" s="27" t="str"/>
      <c r="Q146" s="27" t="str"/>
      <c r="R146" s="27" t="str"/>
      <c r="S146" s="27" t="str"/>
      <c r="T146" s="27" t="str"/>
      <c r="U146" s="27" t="str"/>
      <c r="V146" s="27" t="str"/>
      <c r="W146" s="27" t="str"/>
      <c r="X146" s="71">
        <f>IF(OR(F146="",I146=""),"",ROUND((I146-F146)*1440,2))</f>
        <v/>
      </c>
      <c r="Y146" s="71">
        <f>IF(OR(M146&lt;&gt;"Yes",I146="",N146=""),"",ROUND((N146-I146)*1440,2))</f>
        <v/>
      </c>
      <c r="Z146" s="71">
        <f>IF(OR(F146="",O146=""),"",ROUND((O146-F146)*1440,2))</f>
        <v/>
      </c>
      <c r="AA146" s="72">
        <f>IF(E146="Yes",IF(OR(G146="",P146&lt;&gt;1),1,0),0)</f>
        <v/>
      </c>
      <c r="AB146" s="72">
        <f>IF(E146="Yes",IF(Q146="No",1,0),0)</f>
        <v/>
      </c>
      <c r="AC146" s="72">
        <f>IF(E146="Yes",IF(P146&gt;1,1,0),0)</f>
        <v/>
      </c>
      <c r="AD146" s="72">
        <f>IF(AND(E146="Yes",J146&lt;&gt;"",K146&lt;&gt;"",J146&lt;&gt;K146),1,0)</f>
        <v/>
      </c>
      <c r="AE146" s="72">
        <f>IF(E146="Yes",IF(OR(I146="",X146&gt;U146),1,0),0)</f>
        <v/>
      </c>
      <c r="AF146" s="72">
        <f>IF(M146="Yes",IF(OR(N146="",Y146&gt;V146),1,0),0)</f>
        <v/>
      </c>
      <c r="AG146" s="72">
        <f>IF(E146="Yes",IF(AND(AA146=0,AC146=0,AD146=0,AE146=0,J146&lt;&gt;"",K146&lt;&gt;""),1,0),0)</f>
        <v/>
      </c>
      <c r="AH146" s="27">
        <f>IF(E146&lt;&gt;"Yes","Excluded",IF(OR(AA146=1,AC146=1,AD146=1,AE146=1,AF146=1,AJ146=1),"Fail",IF(OR(AND(AB146=1,OR(R146&lt;&gt;"Yes",S146&lt;&gt;"Yes")),AK146=1),"Warning","Pass")))</f>
        <v/>
      </c>
      <c r="AI146" s="27" t="str"/>
      <c r="AJ146" s="73">
        <f>IF(E146="Yes",IF(OR(O146="",Z146&gt;W146),1,0),0)</f>
        <v/>
      </c>
      <c r="AK146" s="73">
        <f>IF(E146="Yes",IF(T146="Yes",0,1),0)</f>
        <v/>
      </c>
    </row>
    <row r="147">
      <c r="A147" s="27" t="str"/>
      <c r="B147" s="27" t="str"/>
      <c r="C147" s="27" t="str"/>
      <c r="D147" s="27" t="str"/>
      <c r="E147" s="27" t="str"/>
      <c r="F147" s="70" t="str"/>
      <c r="G147" s="70" t="str"/>
      <c r="H147" s="70" t="str"/>
      <c r="I147" s="70" t="str"/>
      <c r="J147" s="70" t="str"/>
      <c r="K147" s="70" t="str"/>
      <c r="L147" s="70" t="str"/>
      <c r="M147" s="70" t="str"/>
      <c r="N147" s="70" t="str"/>
      <c r="O147" s="70" t="str"/>
      <c r="P147" s="27" t="str"/>
      <c r="Q147" s="27" t="str"/>
      <c r="R147" s="27" t="str"/>
      <c r="S147" s="27" t="str"/>
      <c r="T147" s="27" t="str"/>
      <c r="U147" s="27" t="str"/>
      <c r="V147" s="27" t="str"/>
      <c r="W147" s="27" t="str"/>
      <c r="X147" s="71">
        <f>IF(OR(F147="",I147=""),"",ROUND((I147-F147)*1440,2))</f>
        <v/>
      </c>
      <c r="Y147" s="71">
        <f>IF(OR(M147&lt;&gt;"Yes",I147="",N147=""),"",ROUND((N147-I147)*1440,2))</f>
        <v/>
      </c>
      <c r="Z147" s="71">
        <f>IF(OR(F147="",O147=""),"",ROUND((O147-F147)*1440,2))</f>
        <v/>
      </c>
      <c r="AA147" s="72">
        <f>IF(E147="Yes",IF(OR(G147="",P147&lt;&gt;1),1,0),0)</f>
        <v/>
      </c>
      <c r="AB147" s="72">
        <f>IF(E147="Yes",IF(Q147="No",1,0),0)</f>
        <v/>
      </c>
      <c r="AC147" s="72">
        <f>IF(E147="Yes",IF(P147&gt;1,1,0),0)</f>
        <v/>
      </c>
      <c r="AD147" s="72">
        <f>IF(AND(E147="Yes",J147&lt;&gt;"",K147&lt;&gt;"",J147&lt;&gt;K147),1,0)</f>
        <v/>
      </c>
      <c r="AE147" s="72">
        <f>IF(E147="Yes",IF(OR(I147="",X147&gt;U147),1,0),0)</f>
        <v/>
      </c>
      <c r="AF147" s="72">
        <f>IF(M147="Yes",IF(OR(N147="",Y147&gt;V147),1,0),0)</f>
        <v/>
      </c>
      <c r="AG147" s="72">
        <f>IF(E147="Yes",IF(AND(AA147=0,AC147=0,AD147=0,AE147=0,J147&lt;&gt;"",K147&lt;&gt;""),1,0),0)</f>
        <v/>
      </c>
      <c r="AH147" s="27">
        <f>IF(E147&lt;&gt;"Yes","Excluded",IF(OR(AA147=1,AC147=1,AD147=1,AE147=1,AF147=1,AJ147=1),"Fail",IF(OR(AND(AB147=1,OR(R147&lt;&gt;"Yes",S147&lt;&gt;"Yes")),AK147=1),"Warning","Pass")))</f>
        <v/>
      </c>
      <c r="AI147" s="27" t="str"/>
      <c r="AJ147" s="73">
        <f>IF(E147="Yes",IF(OR(O147="",Z147&gt;W147),1,0),0)</f>
        <v/>
      </c>
      <c r="AK147" s="73">
        <f>IF(E147="Yes",IF(T147="Yes",0,1),0)</f>
        <v/>
      </c>
    </row>
    <row r="148">
      <c r="A148" s="27" t="str"/>
      <c r="B148" s="27" t="str"/>
      <c r="C148" s="27" t="str"/>
      <c r="D148" s="27" t="str"/>
      <c r="E148" s="27" t="str"/>
      <c r="F148" s="70" t="str"/>
      <c r="G148" s="70" t="str"/>
      <c r="H148" s="70" t="str"/>
      <c r="I148" s="70" t="str"/>
      <c r="J148" s="70" t="str"/>
      <c r="K148" s="70" t="str"/>
      <c r="L148" s="70" t="str"/>
      <c r="M148" s="70" t="str"/>
      <c r="N148" s="70" t="str"/>
      <c r="O148" s="70" t="str"/>
      <c r="P148" s="27" t="str"/>
      <c r="Q148" s="27" t="str"/>
      <c r="R148" s="27" t="str"/>
      <c r="S148" s="27" t="str"/>
      <c r="T148" s="27" t="str"/>
      <c r="U148" s="27" t="str"/>
      <c r="V148" s="27" t="str"/>
      <c r="W148" s="27" t="str"/>
      <c r="X148" s="71">
        <f>IF(OR(F148="",I148=""),"",ROUND((I148-F148)*1440,2))</f>
        <v/>
      </c>
      <c r="Y148" s="71">
        <f>IF(OR(M148&lt;&gt;"Yes",I148="",N148=""),"",ROUND((N148-I148)*1440,2))</f>
        <v/>
      </c>
      <c r="Z148" s="71">
        <f>IF(OR(F148="",O148=""),"",ROUND((O148-F148)*1440,2))</f>
        <v/>
      </c>
      <c r="AA148" s="72">
        <f>IF(E148="Yes",IF(OR(G148="",P148&lt;&gt;1),1,0),0)</f>
        <v/>
      </c>
      <c r="AB148" s="72">
        <f>IF(E148="Yes",IF(Q148="No",1,0),0)</f>
        <v/>
      </c>
      <c r="AC148" s="72">
        <f>IF(E148="Yes",IF(P148&gt;1,1,0),0)</f>
        <v/>
      </c>
      <c r="AD148" s="72">
        <f>IF(AND(E148="Yes",J148&lt;&gt;"",K148&lt;&gt;"",J148&lt;&gt;K148),1,0)</f>
        <v/>
      </c>
      <c r="AE148" s="72">
        <f>IF(E148="Yes",IF(OR(I148="",X148&gt;U148),1,0),0)</f>
        <v/>
      </c>
      <c r="AF148" s="72">
        <f>IF(M148="Yes",IF(OR(N148="",Y148&gt;V148),1,0),0)</f>
        <v/>
      </c>
      <c r="AG148" s="72">
        <f>IF(E148="Yes",IF(AND(AA148=0,AC148=0,AD148=0,AE148=0,J148&lt;&gt;"",K148&lt;&gt;""),1,0),0)</f>
        <v/>
      </c>
      <c r="AH148" s="27">
        <f>IF(E148&lt;&gt;"Yes","Excluded",IF(OR(AA148=1,AC148=1,AD148=1,AE148=1,AF148=1,AJ148=1),"Fail",IF(OR(AND(AB148=1,OR(R148&lt;&gt;"Yes",S148&lt;&gt;"Yes")),AK148=1),"Warning","Pass")))</f>
        <v/>
      </c>
      <c r="AI148" s="27" t="str"/>
      <c r="AJ148" s="73">
        <f>IF(E148="Yes",IF(OR(O148="",Z148&gt;W148),1,0),0)</f>
        <v/>
      </c>
      <c r="AK148" s="73">
        <f>IF(E148="Yes",IF(T148="Yes",0,1),0)</f>
        <v/>
      </c>
    </row>
    <row r="149">
      <c r="A149" s="27" t="str"/>
      <c r="B149" s="27" t="str"/>
      <c r="C149" s="27" t="str"/>
      <c r="D149" s="27" t="str"/>
      <c r="E149" s="27" t="str"/>
      <c r="F149" s="70" t="str"/>
      <c r="G149" s="70" t="str"/>
      <c r="H149" s="70" t="str"/>
      <c r="I149" s="70" t="str"/>
      <c r="J149" s="70" t="str"/>
      <c r="K149" s="70" t="str"/>
      <c r="L149" s="70" t="str"/>
      <c r="M149" s="70" t="str"/>
      <c r="N149" s="70" t="str"/>
      <c r="O149" s="70" t="str"/>
      <c r="P149" s="27" t="str"/>
      <c r="Q149" s="27" t="str"/>
      <c r="R149" s="27" t="str"/>
      <c r="S149" s="27" t="str"/>
      <c r="T149" s="27" t="str"/>
      <c r="U149" s="27" t="str"/>
      <c r="V149" s="27" t="str"/>
      <c r="W149" s="27" t="str"/>
      <c r="X149" s="71">
        <f>IF(OR(F149="",I149=""),"",ROUND((I149-F149)*1440,2))</f>
        <v/>
      </c>
      <c r="Y149" s="71">
        <f>IF(OR(M149&lt;&gt;"Yes",I149="",N149=""),"",ROUND((N149-I149)*1440,2))</f>
        <v/>
      </c>
      <c r="Z149" s="71">
        <f>IF(OR(F149="",O149=""),"",ROUND((O149-F149)*1440,2))</f>
        <v/>
      </c>
      <c r="AA149" s="72">
        <f>IF(E149="Yes",IF(OR(G149="",P149&lt;&gt;1),1,0),0)</f>
        <v/>
      </c>
      <c r="AB149" s="72">
        <f>IF(E149="Yes",IF(Q149="No",1,0),0)</f>
        <v/>
      </c>
      <c r="AC149" s="72">
        <f>IF(E149="Yes",IF(P149&gt;1,1,0),0)</f>
        <v/>
      </c>
      <c r="AD149" s="72">
        <f>IF(AND(E149="Yes",J149&lt;&gt;"",K149&lt;&gt;"",J149&lt;&gt;K149),1,0)</f>
        <v/>
      </c>
      <c r="AE149" s="72">
        <f>IF(E149="Yes",IF(OR(I149="",X149&gt;U149),1,0),0)</f>
        <v/>
      </c>
      <c r="AF149" s="72">
        <f>IF(M149="Yes",IF(OR(N149="",Y149&gt;V149),1,0),0)</f>
        <v/>
      </c>
      <c r="AG149" s="72">
        <f>IF(E149="Yes",IF(AND(AA149=0,AC149=0,AD149=0,AE149=0,J149&lt;&gt;"",K149&lt;&gt;""),1,0),0)</f>
        <v/>
      </c>
      <c r="AH149" s="27">
        <f>IF(E149&lt;&gt;"Yes","Excluded",IF(OR(AA149=1,AC149=1,AD149=1,AE149=1,AF149=1,AJ149=1),"Fail",IF(OR(AND(AB149=1,OR(R149&lt;&gt;"Yes",S149&lt;&gt;"Yes")),AK149=1),"Warning","Pass")))</f>
        <v/>
      </c>
      <c r="AI149" s="27" t="str"/>
      <c r="AJ149" s="73">
        <f>IF(E149="Yes",IF(OR(O149="",Z149&gt;W149),1,0),0)</f>
        <v/>
      </c>
      <c r="AK149" s="73">
        <f>IF(E149="Yes",IF(T149="Yes",0,1),0)</f>
        <v/>
      </c>
    </row>
    <row r="150">
      <c r="A150" s="27" t="str"/>
      <c r="B150" s="27" t="str"/>
      <c r="C150" s="27" t="str"/>
      <c r="D150" s="27" t="str"/>
      <c r="E150" s="27" t="str"/>
      <c r="F150" s="70" t="str"/>
      <c r="G150" s="70" t="str"/>
      <c r="H150" s="70" t="str"/>
      <c r="I150" s="70" t="str"/>
      <c r="J150" s="70" t="str"/>
      <c r="K150" s="70" t="str"/>
      <c r="L150" s="70" t="str"/>
      <c r="M150" s="70" t="str"/>
      <c r="N150" s="70" t="str"/>
      <c r="O150" s="70" t="str"/>
      <c r="P150" s="27" t="str"/>
      <c r="Q150" s="27" t="str"/>
      <c r="R150" s="27" t="str"/>
      <c r="S150" s="27" t="str"/>
      <c r="T150" s="27" t="str"/>
      <c r="U150" s="27" t="str"/>
      <c r="V150" s="27" t="str"/>
      <c r="W150" s="27" t="str"/>
      <c r="X150" s="71">
        <f>IF(OR(F150="",I150=""),"",ROUND((I150-F150)*1440,2))</f>
        <v/>
      </c>
      <c r="Y150" s="71">
        <f>IF(OR(M150&lt;&gt;"Yes",I150="",N150=""),"",ROUND((N150-I150)*1440,2))</f>
        <v/>
      </c>
      <c r="Z150" s="71">
        <f>IF(OR(F150="",O150=""),"",ROUND((O150-F150)*1440,2))</f>
        <v/>
      </c>
      <c r="AA150" s="72">
        <f>IF(E150="Yes",IF(OR(G150="",P150&lt;&gt;1),1,0),0)</f>
        <v/>
      </c>
      <c r="AB150" s="72">
        <f>IF(E150="Yes",IF(Q150="No",1,0),0)</f>
        <v/>
      </c>
      <c r="AC150" s="72">
        <f>IF(E150="Yes",IF(P150&gt;1,1,0),0)</f>
        <v/>
      </c>
      <c r="AD150" s="72">
        <f>IF(AND(E150="Yes",J150&lt;&gt;"",K150&lt;&gt;"",J150&lt;&gt;K150),1,0)</f>
        <v/>
      </c>
      <c r="AE150" s="72">
        <f>IF(E150="Yes",IF(OR(I150="",X150&gt;U150),1,0),0)</f>
        <v/>
      </c>
      <c r="AF150" s="72">
        <f>IF(M150="Yes",IF(OR(N150="",Y150&gt;V150),1,0),0)</f>
        <v/>
      </c>
      <c r="AG150" s="72">
        <f>IF(E150="Yes",IF(AND(AA150=0,AC150=0,AD150=0,AE150=0,J150&lt;&gt;"",K150&lt;&gt;""),1,0),0)</f>
        <v/>
      </c>
      <c r="AH150" s="27">
        <f>IF(E150&lt;&gt;"Yes","Excluded",IF(OR(AA150=1,AC150=1,AD150=1,AE150=1,AF150=1,AJ150=1),"Fail",IF(OR(AND(AB150=1,OR(R150&lt;&gt;"Yes",S150&lt;&gt;"Yes")),AK150=1),"Warning","Pass")))</f>
        <v/>
      </c>
      <c r="AI150" s="27" t="str"/>
      <c r="AJ150" s="73">
        <f>IF(E150="Yes",IF(OR(O150="",Z150&gt;W150),1,0),0)</f>
        <v/>
      </c>
      <c r="AK150" s="73">
        <f>IF(E150="Yes",IF(T150="Yes",0,1),0)</f>
        <v/>
      </c>
    </row>
    <row r="151">
      <c r="A151" s="27" t="str"/>
      <c r="B151" s="27" t="str"/>
      <c r="C151" s="27" t="str"/>
      <c r="D151" s="27" t="str"/>
      <c r="E151" s="27" t="str"/>
      <c r="F151" s="70" t="str"/>
      <c r="G151" s="70" t="str"/>
      <c r="H151" s="70" t="str"/>
      <c r="I151" s="70" t="str"/>
      <c r="J151" s="70" t="str"/>
      <c r="K151" s="70" t="str"/>
      <c r="L151" s="70" t="str"/>
      <c r="M151" s="70" t="str"/>
      <c r="N151" s="70" t="str"/>
      <c r="O151" s="70" t="str"/>
      <c r="P151" s="27" t="str"/>
      <c r="Q151" s="27" t="str"/>
      <c r="R151" s="27" t="str"/>
      <c r="S151" s="27" t="str"/>
      <c r="T151" s="27" t="str"/>
      <c r="U151" s="27" t="str"/>
      <c r="V151" s="27" t="str"/>
      <c r="W151" s="27" t="str"/>
      <c r="X151" s="71">
        <f>IF(OR(F151="",I151=""),"",ROUND((I151-F151)*1440,2))</f>
        <v/>
      </c>
      <c r="Y151" s="71">
        <f>IF(OR(M151&lt;&gt;"Yes",I151="",N151=""),"",ROUND((N151-I151)*1440,2))</f>
        <v/>
      </c>
      <c r="Z151" s="71">
        <f>IF(OR(F151="",O151=""),"",ROUND((O151-F151)*1440,2))</f>
        <v/>
      </c>
      <c r="AA151" s="72">
        <f>IF(E151="Yes",IF(OR(G151="",P151&lt;&gt;1),1,0),0)</f>
        <v/>
      </c>
      <c r="AB151" s="72">
        <f>IF(E151="Yes",IF(Q151="No",1,0),0)</f>
        <v/>
      </c>
      <c r="AC151" s="72">
        <f>IF(E151="Yes",IF(P151&gt;1,1,0),0)</f>
        <v/>
      </c>
      <c r="AD151" s="72">
        <f>IF(AND(E151="Yes",J151&lt;&gt;"",K151&lt;&gt;"",J151&lt;&gt;K151),1,0)</f>
        <v/>
      </c>
      <c r="AE151" s="72">
        <f>IF(E151="Yes",IF(OR(I151="",X151&gt;U151),1,0),0)</f>
        <v/>
      </c>
      <c r="AF151" s="72">
        <f>IF(M151="Yes",IF(OR(N151="",Y151&gt;V151),1,0),0)</f>
        <v/>
      </c>
      <c r="AG151" s="72">
        <f>IF(E151="Yes",IF(AND(AA151=0,AC151=0,AD151=0,AE151=0,J151&lt;&gt;"",K151&lt;&gt;""),1,0),0)</f>
        <v/>
      </c>
      <c r="AH151" s="27">
        <f>IF(E151&lt;&gt;"Yes","Excluded",IF(OR(AA151=1,AC151=1,AD151=1,AE151=1,AF151=1,AJ151=1),"Fail",IF(OR(AND(AB151=1,OR(R151&lt;&gt;"Yes",S151&lt;&gt;"Yes")),AK151=1),"Warning","Pass")))</f>
        <v/>
      </c>
      <c r="AI151" s="27" t="str"/>
      <c r="AJ151" s="73">
        <f>IF(E151="Yes",IF(OR(O151="",Z151&gt;W151),1,0),0)</f>
        <v/>
      </c>
      <c r="AK151" s="73">
        <f>IF(E151="Yes",IF(T151="Yes",0,1),0)</f>
        <v/>
      </c>
    </row>
    <row r="152">
      <c r="A152" s="27" t="str"/>
      <c r="B152" s="27" t="str"/>
      <c r="C152" s="27" t="str"/>
      <c r="D152" s="27" t="str"/>
      <c r="E152" s="27" t="str"/>
      <c r="F152" s="70" t="str"/>
      <c r="G152" s="70" t="str"/>
      <c r="H152" s="70" t="str"/>
      <c r="I152" s="70" t="str"/>
      <c r="J152" s="70" t="str"/>
      <c r="K152" s="70" t="str"/>
      <c r="L152" s="70" t="str"/>
      <c r="M152" s="70" t="str"/>
      <c r="N152" s="70" t="str"/>
      <c r="O152" s="70" t="str"/>
      <c r="P152" s="27" t="str"/>
      <c r="Q152" s="27" t="str"/>
      <c r="R152" s="27" t="str"/>
      <c r="S152" s="27" t="str"/>
      <c r="T152" s="27" t="str"/>
      <c r="U152" s="27" t="str"/>
      <c r="V152" s="27" t="str"/>
      <c r="W152" s="27" t="str"/>
      <c r="X152" s="71">
        <f>IF(OR(F152="",I152=""),"",ROUND((I152-F152)*1440,2))</f>
        <v/>
      </c>
      <c r="Y152" s="71">
        <f>IF(OR(M152&lt;&gt;"Yes",I152="",N152=""),"",ROUND((N152-I152)*1440,2))</f>
        <v/>
      </c>
      <c r="Z152" s="71">
        <f>IF(OR(F152="",O152=""),"",ROUND((O152-F152)*1440,2))</f>
        <v/>
      </c>
      <c r="AA152" s="72">
        <f>IF(E152="Yes",IF(OR(G152="",P152&lt;&gt;1),1,0),0)</f>
        <v/>
      </c>
      <c r="AB152" s="72">
        <f>IF(E152="Yes",IF(Q152="No",1,0),0)</f>
        <v/>
      </c>
      <c r="AC152" s="72">
        <f>IF(E152="Yes",IF(P152&gt;1,1,0),0)</f>
        <v/>
      </c>
      <c r="AD152" s="72">
        <f>IF(AND(E152="Yes",J152&lt;&gt;"",K152&lt;&gt;"",J152&lt;&gt;K152),1,0)</f>
        <v/>
      </c>
      <c r="AE152" s="72">
        <f>IF(E152="Yes",IF(OR(I152="",X152&gt;U152),1,0),0)</f>
        <v/>
      </c>
      <c r="AF152" s="72">
        <f>IF(M152="Yes",IF(OR(N152="",Y152&gt;V152),1,0),0)</f>
        <v/>
      </c>
      <c r="AG152" s="72">
        <f>IF(E152="Yes",IF(AND(AA152=0,AC152=0,AD152=0,AE152=0,J152&lt;&gt;"",K152&lt;&gt;""),1,0),0)</f>
        <v/>
      </c>
      <c r="AH152" s="27">
        <f>IF(E152&lt;&gt;"Yes","Excluded",IF(OR(AA152=1,AC152=1,AD152=1,AE152=1,AF152=1,AJ152=1),"Fail",IF(OR(AND(AB152=1,OR(R152&lt;&gt;"Yes",S152&lt;&gt;"Yes")),AK152=1),"Warning","Pass")))</f>
        <v/>
      </c>
      <c r="AI152" s="27" t="str"/>
      <c r="AJ152" s="73">
        <f>IF(E152="Yes",IF(OR(O152="",Z152&gt;W152),1,0),0)</f>
        <v/>
      </c>
      <c r="AK152" s="73">
        <f>IF(E152="Yes",IF(T152="Yes",0,1),0)</f>
        <v/>
      </c>
    </row>
    <row r="153">
      <c r="A153" s="27" t="str"/>
      <c r="B153" s="27" t="str"/>
      <c r="C153" s="27" t="str"/>
      <c r="D153" s="27" t="str"/>
      <c r="E153" s="27" t="str"/>
      <c r="F153" s="70" t="str"/>
      <c r="G153" s="70" t="str"/>
      <c r="H153" s="70" t="str"/>
      <c r="I153" s="70" t="str"/>
      <c r="J153" s="70" t="str"/>
      <c r="K153" s="70" t="str"/>
      <c r="L153" s="70" t="str"/>
      <c r="M153" s="70" t="str"/>
      <c r="N153" s="70" t="str"/>
      <c r="O153" s="70" t="str"/>
      <c r="P153" s="27" t="str"/>
      <c r="Q153" s="27" t="str"/>
      <c r="R153" s="27" t="str"/>
      <c r="S153" s="27" t="str"/>
      <c r="T153" s="27" t="str"/>
      <c r="U153" s="27" t="str"/>
      <c r="V153" s="27" t="str"/>
      <c r="W153" s="27" t="str"/>
      <c r="X153" s="71">
        <f>IF(OR(F153="",I153=""),"",ROUND((I153-F153)*1440,2))</f>
        <v/>
      </c>
      <c r="Y153" s="71">
        <f>IF(OR(M153&lt;&gt;"Yes",I153="",N153=""),"",ROUND((N153-I153)*1440,2))</f>
        <v/>
      </c>
      <c r="Z153" s="71">
        <f>IF(OR(F153="",O153=""),"",ROUND((O153-F153)*1440,2))</f>
        <v/>
      </c>
      <c r="AA153" s="72">
        <f>IF(E153="Yes",IF(OR(G153="",P153&lt;&gt;1),1,0),0)</f>
        <v/>
      </c>
      <c r="AB153" s="72">
        <f>IF(E153="Yes",IF(Q153="No",1,0),0)</f>
        <v/>
      </c>
      <c r="AC153" s="72">
        <f>IF(E153="Yes",IF(P153&gt;1,1,0),0)</f>
        <v/>
      </c>
      <c r="AD153" s="72">
        <f>IF(AND(E153="Yes",J153&lt;&gt;"",K153&lt;&gt;"",J153&lt;&gt;K153),1,0)</f>
        <v/>
      </c>
      <c r="AE153" s="72">
        <f>IF(E153="Yes",IF(OR(I153="",X153&gt;U153),1,0),0)</f>
        <v/>
      </c>
      <c r="AF153" s="72">
        <f>IF(M153="Yes",IF(OR(N153="",Y153&gt;V153),1,0),0)</f>
        <v/>
      </c>
      <c r="AG153" s="72">
        <f>IF(E153="Yes",IF(AND(AA153=0,AC153=0,AD153=0,AE153=0,J153&lt;&gt;"",K153&lt;&gt;""),1,0),0)</f>
        <v/>
      </c>
      <c r="AH153" s="27">
        <f>IF(E153&lt;&gt;"Yes","Excluded",IF(OR(AA153=1,AC153=1,AD153=1,AE153=1,AF153=1,AJ153=1),"Fail",IF(OR(AND(AB153=1,OR(R153&lt;&gt;"Yes",S153&lt;&gt;"Yes")),AK153=1),"Warning","Pass")))</f>
        <v/>
      </c>
      <c r="AI153" s="27" t="str"/>
      <c r="AJ153" s="73">
        <f>IF(E153="Yes",IF(OR(O153="",Z153&gt;W153),1,0),0)</f>
        <v/>
      </c>
      <c r="AK153" s="73">
        <f>IF(E153="Yes",IF(T153="Yes",0,1),0)</f>
        <v/>
      </c>
    </row>
    <row r="154">
      <c r="A154" s="27" t="str"/>
      <c r="B154" s="27" t="str"/>
      <c r="C154" s="27" t="str"/>
      <c r="D154" s="27" t="str"/>
      <c r="E154" s="27" t="str"/>
      <c r="F154" s="70" t="str"/>
      <c r="G154" s="70" t="str"/>
      <c r="H154" s="70" t="str"/>
      <c r="I154" s="70" t="str"/>
      <c r="J154" s="70" t="str"/>
      <c r="K154" s="70" t="str"/>
      <c r="L154" s="70" t="str"/>
      <c r="M154" s="70" t="str"/>
      <c r="N154" s="70" t="str"/>
      <c r="O154" s="70" t="str"/>
      <c r="P154" s="27" t="str"/>
      <c r="Q154" s="27" t="str"/>
      <c r="R154" s="27" t="str"/>
      <c r="S154" s="27" t="str"/>
      <c r="T154" s="27" t="str"/>
      <c r="U154" s="27" t="str"/>
      <c r="V154" s="27" t="str"/>
      <c r="W154" s="27" t="str"/>
      <c r="X154" s="71">
        <f>IF(OR(F154="",I154=""),"",ROUND((I154-F154)*1440,2))</f>
        <v/>
      </c>
      <c r="Y154" s="71">
        <f>IF(OR(M154&lt;&gt;"Yes",I154="",N154=""),"",ROUND((N154-I154)*1440,2))</f>
        <v/>
      </c>
      <c r="Z154" s="71">
        <f>IF(OR(F154="",O154=""),"",ROUND((O154-F154)*1440,2))</f>
        <v/>
      </c>
      <c r="AA154" s="72">
        <f>IF(E154="Yes",IF(OR(G154="",P154&lt;&gt;1),1,0),0)</f>
        <v/>
      </c>
      <c r="AB154" s="72">
        <f>IF(E154="Yes",IF(Q154="No",1,0),0)</f>
        <v/>
      </c>
      <c r="AC154" s="72">
        <f>IF(E154="Yes",IF(P154&gt;1,1,0),0)</f>
        <v/>
      </c>
      <c r="AD154" s="72">
        <f>IF(AND(E154="Yes",J154&lt;&gt;"",K154&lt;&gt;"",J154&lt;&gt;K154),1,0)</f>
        <v/>
      </c>
      <c r="AE154" s="72">
        <f>IF(E154="Yes",IF(OR(I154="",X154&gt;U154),1,0),0)</f>
        <v/>
      </c>
      <c r="AF154" s="72">
        <f>IF(M154="Yes",IF(OR(N154="",Y154&gt;V154),1,0),0)</f>
        <v/>
      </c>
      <c r="AG154" s="72">
        <f>IF(E154="Yes",IF(AND(AA154=0,AC154=0,AD154=0,AE154=0,J154&lt;&gt;"",K154&lt;&gt;""),1,0),0)</f>
        <v/>
      </c>
      <c r="AH154" s="27">
        <f>IF(E154&lt;&gt;"Yes","Excluded",IF(OR(AA154=1,AC154=1,AD154=1,AE154=1,AF154=1,AJ154=1),"Fail",IF(OR(AND(AB154=1,OR(R154&lt;&gt;"Yes",S154&lt;&gt;"Yes")),AK154=1),"Warning","Pass")))</f>
        <v/>
      </c>
      <c r="AI154" s="27" t="str"/>
      <c r="AJ154" s="73">
        <f>IF(E154="Yes",IF(OR(O154="",Z154&gt;W154),1,0),0)</f>
        <v/>
      </c>
      <c r="AK154" s="73">
        <f>IF(E154="Yes",IF(T154="Yes",0,1),0)</f>
        <v/>
      </c>
    </row>
    <row r="155">
      <c r="A155" s="27" t="str"/>
      <c r="B155" s="27" t="str"/>
      <c r="C155" s="27" t="str"/>
      <c r="D155" s="27" t="str"/>
      <c r="E155" s="27" t="str"/>
      <c r="F155" s="70" t="str"/>
      <c r="G155" s="70" t="str"/>
      <c r="H155" s="70" t="str"/>
      <c r="I155" s="70" t="str"/>
      <c r="J155" s="70" t="str"/>
      <c r="K155" s="70" t="str"/>
      <c r="L155" s="70" t="str"/>
      <c r="M155" s="70" t="str"/>
      <c r="N155" s="70" t="str"/>
      <c r="O155" s="70" t="str"/>
      <c r="P155" s="27" t="str"/>
      <c r="Q155" s="27" t="str"/>
      <c r="R155" s="27" t="str"/>
      <c r="S155" s="27" t="str"/>
      <c r="T155" s="27" t="str"/>
      <c r="U155" s="27" t="str"/>
      <c r="V155" s="27" t="str"/>
      <c r="W155" s="27" t="str"/>
      <c r="X155" s="71">
        <f>IF(OR(F155="",I155=""),"",ROUND((I155-F155)*1440,2))</f>
        <v/>
      </c>
      <c r="Y155" s="71">
        <f>IF(OR(M155&lt;&gt;"Yes",I155="",N155=""),"",ROUND((N155-I155)*1440,2))</f>
        <v/>
      </c>
      <c r="Z155" s="71">
        <f>IF(OR(F155="",O155=""),"",ROUND((O155-F155)*1440,2))</f>
        <v/>
      </c>
      <c r="AA155" s="72">
        <f>IF(E155="Yes",IF(OR(G155="",P155&lt;&gt;1),1,0),0)</f>
        <v/>
      </c>
      <c r="AB155" s="72">
        <f>IF(E155="Yes",IF(Q155="No",1,0),0)</f>
        <v/>
      </c>
      <c r="AC155" s="72">
        <f>IF(E155="Yes",IF(P155&gt;1,1,0),0)</f>
        <v/>
      </c>
      <c r="AD155" s="72">
        <f>IF(AND(E155="Yes",J155&lt;&gt;"",K155&lt;&gt;"",J155&lt;&gt;K155),1,0)</f>
        <v/>
      </c>
      <c r="AE155" s="72">
        <f>IF(E155="Yes",IF(OR(I155="",X155&gt;U155),1,0),0)</f>
        <v/>
      </c>
      <c r="AF155" s="72">
        <f>IF(M155="Yes",IF(OR(N155="",Y155&gt;V155),1,0),0)</f>
        <v/>
      </c>
      <c r="AG155" s="72">
        <f>IF(E155="Yes",IF(AND(AA155=0,AC155=0,AD155=0,AE155=0,J155&lt;&gt;"",K155&lt;&gt;""),1,0),0)</f>
        <v/>
      </c>
      <c r="AH155" s="27">
        <f>IF(E155&lt;&gt;"Yes","Excluded",IF(OR(AA155=1,AC155=1,AD155=1,AE155=1,AF155=1,AJ155=1),"Fail",IF(OR(AND(AB155=1,OR(R155&lt;&gt;"Yes",S155&lt;&gt;"Yes")),AK155=1),"Warning","Pass")))</f>
        <v/>
      </c>
      <c r="AI155" s="27" t="str"/>
      <c r="AJ155" s="73">
        <f>IF(E155="Yes",IF(OR(O155="",Z155&gt;W155),1,0),0)</f>
        <v/>
      </c>
      <c r="AK155" s="73">
        <f>IF(E155="Yes",IF(T155="Yes",0,1),0)</f>
        <v/>
      </c>
    </row>
    <row r="156">
      <c r="A156" s="27" t="str"/>
      <c r="B156" s="27" t="str"/>
      <c r="C156" s="27" t="str"/>
      <c r="D156" s="27" t="str"/>
      <c r="E156" s="27" t="str"/>
      <c r="F156" s="70" t="str"/>
      <c r="G156" s="70" t="str"/>
      <c r="H156" s="70" t="str"/>
      <c r="I156" s="70" t="str"/>
      <c r="J156" s="70" t="str"/>
      <c r="K156" s="70" t="str"/>
      <c r="L156" s="70" t="str"/>
      <c r="M156" s="70" t="str"/>
      <c r="N156" s="70" t="str"/>
      <c r="O156" s="70" t="str"/>
      <c r="P156" s="27" t="str"/>
      <c r="Q156" s="27" t="str"/>
      <c r="R156" s="27" t="str"/>
      <c r="S156" s="27" t="str"/>
      <c r="T156" s="27" t="str"/>
      <c r="U156" s="27" t="str"/>
      <c r="V156" s="27" t="str"/>
      <c r="W156" s="27" t="str"/>
      <c r="X156" s="71">
        <f>IF(OR(F156="",I156=""),"",ROUND((I156-F156)*1440,2))</f>
        <v/>
      </c>
      <c r="Y156" s="71">
        <f>IF(OR(M156&lt;&gt;"Yes",I156="",N156=""),"",ROUND((N156-I156)*1440,2))</f>
        <v/>
      </c>
      <c r="Z156" s="71">
        <f>IF(OR(F156="",O156=""),"",ROUND((O156-F156)*1440,2))</f>
        <v/>
      </c>
      <c r="AA156" s="72">
        <f>IF(E156="Yes",IF(OR(G156="",P156&lt;&gt;1),1,0),0)</f>
        <v/>
      </c>
      <c r="AB156" s="72">
        <f>IF(E156="Yes",IF(Q156="No",1,0),0)</f>
        <v/>
      </c>
      <c r="AC156" s="72">
        <f>IF(E156="Yes",IF(P156&gt;1,1,0),0)</f>
        <v/>
      </c>
      <c r="AD156" s="72">
        <f>IF(AND(E156="Yes",J156&lt;&gt;"",K156&lt;&gt;"",J156&lt;&gt;K156),1,0)</f>
        <v/>
      </c>
      <c r="AE156" s="72">
        <f>IF(E156="Yes",IF(OR(I156="",X156&gt;U156),1,0),0)</f>
        <v/>
      </c>
      <c r="AF156" s="72">
        <f>IF(M156="Yes",IF(OR(N156="",Y156&gt;V156),1,0),0)</f>
        <v/>
      </c>
      <c r="AG156" s="72">
        <f>IF(E156="Yes",IF(AND(AA156=0,AC156=0,AD156=0,AE156=0,J156&lt;&gt;"",K156&lt;&gt;""),1,0),0)</f>
        <v/>
      </c>
      <c r="AH156" s="27">
        <f>IF(E156&lt;&gt;"Yes","Excluded",IF(OR(AA156=1,AC156=1,AD156=1,AE156=1,AF156=1,AJ156=1),"Fail",IF(OR(AND(AB156=1,OR(R156&lt;&gt;"Yes",S156&lt;&gt;"Yes")),AK156=1),"Warning","Pass")))</f>
        <v/>
      </c>
      <c r="AI156" s="27" t="str"/>
      <c r="AJ156" s="73">
        <f>IF(E156="Yes",IF(OR(O156="",Z156&gt;W156),1,0),0)</f>
        <v/>
      </c>
      <c r="AK156" s="73">
        <f>IF(E156="Yes",IF(T156="Yes",0,1),0)</f>
        <v/>
      </c>
    </row>
    <row r="157">
      <c r="A157" s="27" t="str"/>
      <c r="B157" s="27" t="str"/>
      <c r="C157" s="27" t="str"/>
      <c r="D157" s="27" t="str"/>
      <c r="E157" s="27" t="str"/>
      <c r="F157" s="70" t="str"/>
      <c r="G157" s="70" t="str"/>
      <c r="H157" s="70" t="str"/>
      <c r="I157" s="70" t="str"/>
      <c r="J157" s="70" t="str"/>
      <c r="K157" s="70" t="str"/>
      <c r="L157" s="70" t="str"/>
      <c r="M157" s="70" t="str"/>
      <c r="N157" s="70" t="str"/>
      <c r="O157" s="70" t="str"/>
      <c r="P157" s="27" t="str"/>
      <c r="Q157" s="27" t="str"/>
      <c r="R157" s="27" t="str"/>
      <c r="S157" s="27" t="str"/>
      <c r="T157" s="27" t="str"/>
      <c r="U157" s="27" t="str"/>
      <c r="V157" s="27" t="str"/>
      <c r="W157" s="27" t="str"/>
      <c r="X157" s="71">
        <f>IF(OR(F157="",I157=""),"",ROUND((I157-F157)*1440,2))</f>
        <v/>
      </c>
      <c r="Y157" s="71">
        <f>IF(OR(M157&lt;&gt;"Yes",I157="",N157=""),"",ROUND((N157-I157)*1440,2))</f>
        <v/>
      </c>
      <c r="Z157" s="71">
        <f>IF(OR(F157="",O157=""),"",ROUND((O157-F157)*1440,2))</f>
        <v/>
      </c>
      <c r="AA157" s="72">
        <f>IF(E157="Yes",IF(OR(G157="",P157&lt;&gt;1),1,0),0)</f>
        <v/>
      </c>
      <c r="AB157" s="72">
        <f>IF(E157="Yes",IF(Q157="No",1,0),0)</f>
        <v/>
      </c>
      <c r="AC157" s="72">
        <f>IF(E157="Yes",IF(P157&gt;1,1,0),0)</f>
        <v/>
      </c>
      <c r="AD157" s="72">
        <f>IF(AND(E157="Yes",J157&lt;&gt;"",K157&lt;&gt;"",J157&lt;&gt;K157),1,0)</f>
        <v/>
      </c>
      <c r="AE157" s="72">
        <f>IF(E157="Yes",IF(OR(I157="",X157&gt;U157),1,0),0)</f>
        <v/>
      </c>
      <c r="AF157" s="72">
        <f>IF(M157="Yes",IF(OR(N157="",Y157&gt;V157),1,0),0)</f>
        <v/>
      </c>
      <c r="AG157" s="72">
        <f>IF(E157="Yes",IF(AND(AA157=0,AC157=0,AD157=0,AE157=0,J157&lt;&gt;"",K157&lt;&gt;""),1,0),0)</f>
        <v/>
      </c>
      <c r="AH157" s="27">
        <f>IF(E157&lt;&gt;"Yes","Excluded",IF(OR(AA157=1,AC157=1,AD157=1,AE157=1,AF157=1,AJ157=1),"Fail",IF(OR(AND(AB157=1,OR(R157&lt;&gt;"Yes",S157&lt;&gt;"Yes")),AK157=1),"Warning","Pass")))</f>
        <v/>
      </c>
      <c r="AI157" s="27" t="str"/>
      <c r="AJ157" s="73">
        <f>IF(E157="Yes",IF(OR(O157="",Z157&gt;W157),1,0),0)</f>
        <v/>
      </c>
      <c r="AK157" s="73">
        <f>IF(E157="Yes",IF(T157="Yes",0,1),0)</f>
        <v/>
      </c>
    </row>
    <row r="158">
      <c r="A158" s="27" t="str"/>
      <c r="B158" s="27" t="str"/>
      <c r="C158" s="27" t="str"/>
      <c r="D158" s="27" t="str"/>
      <c r="E158" s="27" t="str"/>
      <c r="F158" s="70" t="str"/>
      <c r="G158" s="70" t="str"/>
      <c r="H158" s="70" t="str"/>
      <c r="I158" s="70" t="str"/>
      <c r="J158" s="70" t="str"/>
      <c r="K158" s="70" t="str"/>
      <c r="L158" s="70" t="str"/>
      <c r="M158" s="70" t="str"/>
      <c r="N158" s="70" t="str"/>
      <c r="O158" s="70" t="str"/>
      <c r="P158" s="27" t="str"/>
      <c r="Q158" s="27" t="str"/>
      <c r="R158" s="27" t="str"/>
      <c r="S158" s="27" t="str"/>
      <c r="T158" s="27" t="str"/>
      <c r="U158" s="27" t="str"/>
      <c r="V158" s="27" t="str"/>
      <c r="W158" s="27" t="str"/>
      <c r="X158" s="71">
        <f>IF(OR(F158="",I158=""),"",ROUND((I158-F158)*1440,2))</f>
        <v/>
      </c>
      <c r="Y158" s="71">
        <f>IF(OR(M158&lt;&gt;"Yes",I158="",N158=""),"",ROUND((N158-I158)*1440,2))</f>
        <v/>
      </c>
      <c r="Z158" s="71">
        <f>IF(OR(F158="",O158=""),"",ROUND((O158-F158)*1440,2))</f>
        <v/>
      </c>
      <c r="AA158" s="72">
        <f>IF(E158="Yes",IF(OR(G158="",P158&lt;&gt;1),1,0),0)</f>
        <v/>
      </c>
      <c r="AB158" s="72">
        <f>IF(E158="Yes",IF(Q158="No",1,0),0)</f>
        <v/>
      </c>
      <c r="AC158" s="72">
        <f>IF(E158="Yes",IF(P158&gt;1,1,0),0)</f>
        <v/>
      </c>
      <c r="AD158" s="72">
        <f>IF(AND(E158="Yes",J158&lt;&gt;"",K158&lt;&gt;"",J158&lt;&gt;K158),1,0)</f>
        <v/>
      </c>
      <c r="AE158" s="72">
        <f>IF(E158="Yes",IF(OR(I158="",X158&gt;U158),1,0),0)</f>
        <v/>
      </c>
      <c r="AF158" s="72">
        <f>IF(M158="Yes",IF(OR(N158="",Y158&gt;V158),1,0),0)</f>
        <v/>
      </c>
      <c r="AG158" s="72">
        <f>IF(E158="Yes",IF(AND(AA158=0,AC158=0,AD158=0,AE158=0,J158&lt;&gt;"",K158&lt;&gt;""),1,0),0)</f>
        <v/>
      </c>
      <c r="AH158" s="27">
        <f>IF(E158&lt;&gt;"Yes","Excluded",IF(OR(AA158=1,AC158=1,AD158=1,AE158=1,AF158=1,AJ158=1),"Fail",IF(OR(AND(AB158=1,OR(R158&lt;&gt;"Yes",S158&lt;&gt;"Yes")),AK158=1),"Warning","Pass")))</f>
        <v/>
      </c>
      <c r="AI158" s="27" t="str"/>
      <c r="AJ158" s="73">
        <f>IF(E158="Yes",IF(OR(O158="",Z158&gt;W158),1,0),0)</f>
        <v/>
      </c>
      <c r="AK158" s="73">
        <f>IF(E158="Yes",IF(T158="Yes",0,1),0)</f>
        <v/>
      </c>
    </row>
    <row r="159">
      <c r="A159" s="27" t="str"/>
      <c r="B159" s="27" t="str"/>
      <c r="C159" s="27" t="str"/>
      <c r="D159" s="27" t="str"/>
      <c r="E159" s="27" t="str"/>
      <c r="F159" s="70" t="str"/>
      <c r="G159" s="70" t="str"/>
      <c r="H159" s="70" t="str"/>
      <c r="I159" s="70" t="str"/>
      <c r="J159" s="70" t="str"/>
      <c r="K159" s="70" t="str"/>
      <c r="L159" s="70" t="str"/>
      <c r="M159" s="70" t="str"/>
      <c r="N159" s="70" t="str"/>
      <c r="O159" s="70" t="str"/>
      <c r="P159" s="27" t="str"/>
      <c r="Q159" s="27" t="str"/>
      <c r="R159" s="27" t="str"/>
      <c r="S159" s="27" t="str"/>
      <c r="T159" s="27" t="str"/>
      <c r="U159" s="27" t="str"/>
      <c r="V159" s="27" t="str"/>
      <c r="W159" s="27" t="str"/>
      <c r="X159" s="71">
        <f>IF(OR(F159="",I159=""),"",ROUND((I159-F159)*1440,2))</f>
        <v/>
      </c>
      <c r="Y159" s="71">
        <f>IF(OR(M159&lt;&gt;"Yes",I159="",N159=""),"",ROUND((N159-I159)*1440,2))</f>
        <v/>
      </c>
      <c r="Z159" s="71">
        <f>IF(OR(F159="",O159=""),"",ROUND((O159-F159)*1440,2))</f>
        <v/>
      </c>
      <c r="AA159" s="72">
        <f>IF(E159="Yes",IF(OR(G159="",P159&lt;&gt;1),1,0),0)</f>
        <v/>
      </c>
      <c r="AB159" s="72">
        <f>IF(E159="Yes",IF(Q159="No",1,0),0)</f>
        <v/>
      </c>
      <c r="AC159" s="72">
        <f>IF(E159="Yes",IF(P159&gt;1,1,0),0)</f>
        <v/>
      </c>
      <c r="AD159" s="72">
        <f>IF(AND(E159="Yes",J159&lt;&gt;"",K159&lt;&gt;"",J159&lt;&gt;K159),1,0)</f>
        <v/>
      </c>
      <c r="AE159" s="72">
        <f>IF(E159="Yes",IF(OR(I159="",X159&gt;U159),1,0),0)</f>
        <v/>
      </c>
      <c r="AF159" s="72">
        <f>IF(M159="Yes",IF(OR(N159="",Y159&gt;V159),1,0),0)</f>
        <v/>
      </c>
      <c r="AG159" s="72">
        <f>IF(E159="Yes",IF(AND(AA159=0,AC159=0,AD159=0,AE159=0,J159&lt;&gt;"",K159&lt;&gt;""),1,0),0)</f>
        <v/>
      </c>
      <c r="AH159" s="27">
        <f>IF(E159&lt;&gt;"Yes","Excluded",IF(OR(AA159=1,AC159=1,AD159=1,AE159=1,AF159=1,AJ159=1),"Fail",IF(OR(AND(AB159=1,OR(R159&lt;&gt;"Yes",S159&lt;&gt;"Yes")),AK159=1),"Warning","Pass")))</f>
        <v/>
      </c>
      <c r="AI159" s="27" t="str"/>
      <c r="AJ159" s="73">
        <f>IF(E159="Yes",IF(OR(O159="",Z159&gt;W159),1,0),0)</f>
        <v/>
      </c>
      <c r="AK159" s="73">
        <f>IF(E159="Yes",IF(T159="Yes",0,1),0)</f>
        <v/>
      </c>
    </row>
    <row r="160">
      <c r="A160" s="27" t="str"/>
      <c r="B160" s="27" t="str"/>
      <c r="C160" s="27" t="str"/>
      <c r="D160" s="27" t="str"/>
      <c r="E160" s="27" t="str"/>
      <c r="F160" s="70" t="str"/>
      <c r="G160" s="70" t="str"/>
      <c r="H160" s="70" t="str"/>
      <c r="I160" s="70" t="str"/>
      <c r="J160" s="70" t="str"/>
      <c r="K160" s="70" t="str"/>
      <c r="L160" s="70" t="str"/>
      <c r="M160" s="70" t="str"/>
      <c r="N160" s="70" t="str"/>
      <c r="O160" s="70" t="str"/>
      <c r="P160" s="27" t="str"/>
      <c r="Q160" s="27" t="str"/>
      <c r="R160" s="27" t="str"/>
      <c r="S160" s="27" t="str"/>
      <c r="T160" s="27" t="str"/>
      <c r="U160" s="27" t="str"/>
      <c r="V160" s="27" t="str"/>
      <c r="W160" s="27" t="str"/>
      <c r="X160" s="71">
        <f>IF(OR(F160="",I160=""),"",ROUND((I160-F160)*1440,2))</f>
        <v/>
      </c>
      <c r="Y160" s="71">
        <f>IF(OR(M160&lt;&gt;"Yes",I160="",N160=""),"",ROUND((N160-I160)*1440,2))</f>
        <v/>
      </c>
      <c r="Z160" s="71">
        <f>IF(OR(F160="",O160=""),"",ROUND((O160-F160)*1440,2))</f>
        <v/>
      </c>
      <c r="AA160" s="72">
        <f>IF(E160="Yes",IF(OR(G160="",P160&lt;&gt;1),1,0),0)</f>
        <v/>
      </c>
      <c r="AB160" s="72">
        <f>IF(E160="Yes",IF(Q160="No",1,0),0)</f>
        <v/>
      </c>
      <c r="AC160" s="72">
        <f>IF(E160="Yes",IF(P160&gt;1,1,0),0)</f>
        <v/>
      </c>
      <c r="AD160" s="72">
        <f>IF(AND(E160="Yes",J160&lt;&gt;"",K160&lt;&gt;"",J160&lt;&gt;K160),1,0)</f>
        <v/>
      </c>
      <c r="AE160" s="72">
        <f>IF(E160="Yes",IF(OR(I160="",X160&gt;U160),1,0),0)</f>
        <v/>
      </c>
      <c r="AF160" s="72">
        <f>IF(M160="Yes",IF(OR(N160="",Y160&gt;V160),1,0),0)</f>
        <v/>
      </c>
      <c r="AG160" s="72">
        <f>IF(E160="Yes",IF(AND(AA160=0,AC160=0,AD160=0,AE160=0,J160&lt;&gt;"",K160&lt;&gt;""),1,0),0)</f>
        <v/>
      </c>
      <c r="AH160" s="27">
        <f>IF(E160&lt;&gt;"Yes","Excluded",IF(OR(AA160=1,AC160=1,AD160=1,AE160=1,AF160=1,AJ160=1),"Fail",IF(OR(AND(AB160=1,OR(R160&lt;&gt;"Yes",S160&lt;&gt;"Yes")),AK160=1),"Warning","Pass")))</f>
        <v/>
      </c>
      <c r="AI160" s="27" t="str"/>
      <c r="AJ160" s="73">
        <f>IF(E160="Yes",IF(OR(O160="",Z160&gt;W160),1,0),0)</f>
        <v/>
      </c>
      <c r="AK160" s="73">
        <f>IF(E160="Yes",IF(T160="Yes",0,1),0)</f>
        <v/>
      </c>
    </row>
    <row r="161">
      <c r="A161" s="27" t="str"/>
      <c r="B161" s="27" t="str"/>
      <c r="C161" s="27" t="str"/>
      <c r="D161" s="27" t="str"/>
      <c r="E161" s="27" t="str"/>
      <c r="F161" s="70" t="str"/>
      <c r="G161" s="70" t="str"/>
      <c r="H161" s="70" t="str"/>
      <c r="I161" s="70" t="str"/>
      <c r="J161" s="70" t="str"/>
      <c r="K161" s="70" t="str"/>
      <c r="L161" s="70" t="str"/>
      <c r="M161" s="70" t="str"/>
      <c r="N161" s="70" t="str"/>
      <c r="O161" s="70" t="str"/>
      <c r="P161" s="27" t="str"/>
      <c r="Q161" s="27" t="str"/>
      <c r="R161" s="27" t="str"/>
      <c r="S161" s="27" t="str"/>
      <c r="T161" s="27" t="str"/>
      <c r="U161" s="27" t="str"/>
      <c r="V161" s="27" t="str"/>
      <c r="W161" s="27" t="str"/>
      <c r="X161" s="71">
        <f>IF(OR(F161="",I161=""),"",ROUND((I161-F161)*1440,2))</f>
        <v/>
      </c>
      <c r="Y161" s="71">
        <f>IF(OR(M161&lt;&gt;"Yes",I161="",N161=""),"",ROUND((N161-I161)*1440,2))</f>
        <v/>
      </c>
      <c r="Z161" s="71">
        <f>IF(OR(F161="",O161=""),"",ROUND((O161-F161)*1440,2))</f>
        <v/>
      </c>
      <c r="AA161" s="72">
        <f>IF(E161="Yes",IF(OR(G161="",P161&lt;&gt;1),1,0),0)</f>
        <v/>
      </c>
      <c r="AB161" s="72">
        <f>IF(E161="Yes",IF(Q161="No",1,0),0)</f>
        <v/>
      </c>
      <c r="AC161" s="72">
        <f>IF(E161="Yes",IF(P161&gt;1,1,0),0)</f>
        <v/>
      </c>
      <c r="AD161" s="72">
        <f>IF(AND(E161="Yes",J161&lt;&gt;"",K161&lt;&gt;"",J161&lt;&gt;K161),1,0)</f>
        <v/>
      </c>
      <c r="AE161" s="72">
        <f>IF(E161="Yes",IF(OR(I161="",X161&gt;U161),1,0),0)</f>
        <v/>
      </c>
      <c r="AF161" s="72">
        <f>IF(M161="Yes",IF(OR(N161="",Y161&gt;V161),1,0),0)</f>
        <v/>
      </c>
      <c r="AG161" s="72">
        <f>IF(E161="Yes",IF(AND(AA161=0,AC161=0,AD161=0,AE161=0,J161&lt;&gt;"",K161&lt;&gt;""),1,0),0)</f>
        <v/>
      </c>
      <c r="AH161" s="27">
        <f>IF(E161&lt;&gt;"Yes","Excluded",IF(OR(AA161=1,AC161=1,AD161=1,AE161=1,AF161=1,AJ161=1),"Fail",IF(OR(AND(AB161=1,OR(R161&lt;&gt;"Yes",S161&lt;&gt;"Yes")),AK161=1),"Warning","Pass")))</f>
        <v/>
      </c>
      <c r="AI161" s="27" t="str"/>
      <c r="AJ161" s="73">
        <f>IF(E161="Yes",IF(OR(O161="",Z161&gt;W161),1,0),0)</f>
        <v/>
      </c>
      <c r="AK161" s="73">
        <f>IF(E161="Yes",IF(T161="Yes",0,1),0)</f>
        <v/>
      </c>
    </row>
    <row r="162">
      <c r="A162" s="27" t="str"/>
      <c r="B162" s="27" t="str"/>
      <c r="C162" s="27" t="str"/>
      <c r="D162" s="27" t="str"/>
      <c r="E162" s="27" t="str"/>
      <c r="F162" s="70" t="str"/>
      <c r="G162" s="70" t="str"/>
      <c r="H162" s="70" t="str"/>
      <c r="I162" s="70" t="str"/>
      <c r="J162" s="70" t="str"/>
      <c r="K162" s="70" t="str"/>
      <c r="L162" s="70" t="str"/>
      <c r="M162" s="70" t="str"/>
      <c r="N162" s="70" t="str"/>
      <c r="O162" s="70" t="str"/>
      <c r="P162" s="27" t="str"/>
      <c r="Q162" s="27" t="str"/>
      <c r="R162" s="27" t="str"/>
      <c r="S162" s="27" t="str"/>
      <c r="T162" s="27" t="str"/>
      <c r="U162" s="27" t="str"/>
      <c r="V162" s="27" t="str"/>
      <c r="W162" s="27" t="str"/>
      <c r="X162" s="71">
        <f>IF(OR(F162="",I162=""),"",ROUND((I162-F162)*1440,2))</f>
        <v/>
      </c>
      <c r="Y162" s="71">
        <f>IF(OR(M162&lt;&gt;"Yes",I162="",N162=""),"",ROUND((N162-I162)*1440,2))</f>
        <v/>
      </c>
      <c r="Z162" s="71">
        <f>IF(OR(F162="",O162=""),"",ROUND((O162-F162)*1440,2))</f>
        <v/>
      </c>
      <c r="AA162" s="72">
        <f>IF(E162="Yes",IF(OR(G162="",P162&lt;&gt;1),1,0),0)</f>
        <v/>
      </c>
      <c r="AB162" s="72">
        <f>IF(E162="Yes",IF(Q162="No",1,0),0)</f>
        <v/>
      </c>
      <c r="AC162" s="72">
        <f>IF(E162="Yes",IF(P162&gt;1,1,0),0)</f>
        <v/>
      </c>
      <c r="AD162" s="72">
        <f>IF(AND(E162="Yes",J162&lt;&gt;"",K162&lt;&gt;"",J162&lt;&gt;K162),1,0)</f>
        <v/>
      </c>
      <c r="AE162" s="72">
        <f>IF(E162="Yes",IF(OR(I162="",X162&gt;U162),1,0),0)</f>
        <v/>
      </c>
      <c r="AF162" s="72">
        <f>IF(M162="Yes",IF(OR(N162="",Y162&gt;V162),1,0),0)</f>
        <v/>
      </c>
      <c r="AG162" s="72">
        <f>IF(E162="Yes",IF(AND(AA162=0,AC162=0,AD162=0,AE162=0,J162&lt;&gt;"",K162&lt;&gt;""),1,0),0)</f>
        <v/>
      </c>
      <c r="AH162" s="27">
        <f>IF(E162&lt;&gt;"Yes","Excluded",IF(OR(AA162=1,AC162=1,AD162=1,AE162=1,AF162=1,AJ162=1),"Fail",IF(OR(AND(AB162=1,OR(R162&lt;&gt;"Yes",S162&lt;&gt;"Yes")),AK162=1),"Warning","Pass")))</f>
        <v/>
      </c>
      <c r="AI162" s="27" t="str"/>
      <c r="AJ162" s="73">
        <f>IF(E162="Yes",IF(OR(O162="",Z162&gt;W162),1,0),0)</f>
        <v/>
      </c>
      <c r="AK162" s="73">
        <f>IF(E162="Yes",IF(T162="Yes",0,1),0)</f>
        <v/>
      </c>
    </row>
    <row r="163">
      <c r="A163" s="27" t="str"/>
      <c r="B163" s="27" t="str"/>
      <c r="C163" s="27" t="str"/>
      <c r="D163" s="27" t="str"/>
      <c r="E163" s="27" t="str"/>
      <c r="F163" s="70" t="str"/>
      <c r="G163" s="70" t="str"/>
      <c r="H163" s="70" t="str"/>
      <c r="I163" s="70" t="str"/>
      <c r="J163" s="70" t="str"/>
      <c r="K163" s="70" t="str"/>
      <c r="L163" s="70" t="str"/>
      <c r="M163" s="70" t="str"/>
      <c r="N163" s="70" t="str"/>
      <c r="O163" s="70" t="str"/>
      <c r="P163" s="27" t="str"/>
      <c r="Q163" s="27" t="str"/>
      <c r="R163" s="27" t="str"/>
      <c r="S163" s="27" t="str"/>
      <c r="T163" s="27" t="str"/>
      <c r="U163" s="27" t="str"/>
      <c r="V163" s="27" t="str"/>
      <c r="W163" s="27" t="str"/>
      <c r="X163" s="71">
        <f>IF(OR(F163="",I163=""),"",ROUND((I163-F163)*1440,2))</f>
        <v/>
      </c>
      <c r="Y163" s="71">
        <f>IF(OR(M163&lt;&gt;"Yes",I163="",N163=""),"",ROUND((N163-I163)*1440,2))</f>
        <v/>
      </c>
      <c r="Z163" s="71">
        <f>IF(OR(F163="",O163=""),"",ROUND((O163-F163)*1440,2))</f>
        <v/>
      </c>
      <c r="AA163" s="72">
        <f>IF(E163="Yes",IF(OR(G163="",P163&lt;&gt;1),1,0),0)</f>
        <v/>
      </c>
      <c r="AB163" s="72">
        <f>IF(E163="Yes",IF(Q163="No",1,0),0)</f>
        <v/>
      </c>
      <c r="AC163" s="72">
        <f>IF(E163="Yes",IF(P163&gt;1,1,0),0)</f>
        <v/>
      </c>
      <c r="AD163" s="72">
        <f>IF(AND(E163="Yes",J163&lt;&gt;"",K163&lt;&gt;"",J163&lt;&gt;K163),1,0)</f>
        <v/>
      </c>
      <c r="AE163" s="72">
        <f>IF(E163="Yes",IF(OR(I163="",X163&gt;U163),1,0),0)</f>
        <v/>
      </c>
      <c r="AF163" s="72">
        <f>IF(M163="Yes",IF(OR(N163="",Y163&gt;V163),1,0),0)</f>
        <v/>
      </c>
      <c r="AG163" s="72">
        <f>IF(E163="Yes",IF(AND(AA163=0,AC163=0,AD163=0,AE163=0,J163&lt;&gt;"",K163&lt;&gt;""),1,0),0)</f>
        <v/>
      </c>
      <c r="AH163" s="27">
        <f>IF(E163&lt;&gt;"Yes","Excluded",IF(OR(AA163=1,AC163=1,AD163=1,AE163=1,AF163=1,AJ163=1),"Fail",IF(OR(AND(AB163=1,OR(R163&lt;&gt;"Yes",S163&lt;&gt;"Yes")),AK163=1),"Warning","Pass")))</f>
        <v/>
      </c>
      <c r="AI163" s="27" t="str"/>
      <c r="AJ163" s="73">
        <f>IF(E163="Yes",IF(OR(O163="",Z163&gt;W163),1,0),0)</f>
        <v/>
      </c>
      <c r="AK163" s="73">
        <f>IF(E163="Yes",IF(T163="Yes",0,1),0)</f>
        <v/>
      </c>
    </row>
    <row r="164">
      <c r="A164" s="27" t="str"/>
      <c r="B164" s="27" t="str"/>
      <c r="C164" s="27" t="str"/>
      <c r="D164" s="27" t="str"/>
      <c r="E164" s="27" t="str"/>
      <c r="F164" s="70" t="str"/>
      <c r="G164" s="70" t="str"/>
      <c r="H164" s="70" t="str"/>
      <c r="I164" s="70" t="str"/>
      <c r="J164" s="70" t="str"/>
      <c r="K164" s="70" t="str"/>
      <c r="L164" s="70" t="str"/>
      <c r="M164" s="70" t="str"/>
      <c r="N164" s="70" t="str"/>
      <c r="O164" s="70" t="str"/>
      <c r="P164" s="27" t="str"/>
      <c r="Q164" s="27" t="str"/>
      <c r="R164" s="27" t="str"/>
      <c r="S164" s="27" t="str"/>
      <c r="T164" s="27" t="str"/>
      <c r="U164" s="27" t="str"/>
      <c r="V164" s="27" t="str"/>
      <c r="W164" s="27" t="str"/>
      <c r="X164" s="71">
        <f>IF(OR(F164="",I164=""),"",ROUND((I164-F164)*1440,2))</f>
        <v/>
      </c>
      <c r="Y164" s="71">
        <f>IF(OR(M164&lt;&gt;"Yes",I164="",N164=""),"",ROUND((N164-I164)*1440,2))</f>
        <v/>
      </c>
      <c r="Z164" s="71">
        <f>IF(OR(F164="",O164=""),"",ROUND((O164-F164)*1440,2))</f>
        <v/>
      </c>
      <c r="AA164" s="72">
        <f>IF(E164="Yes",IF(OR(G164="",P164&lt;&gt;1),1,0),0)</f>
        <v/>
      </c>
      <c r="AB164" s="72">
        <f>IF(E164="Yes",IF(Q164="No",1,0),0)</f>
        <v/>
      </c>
      <c r="AC164" s="72">
        <f>IF(E164="Yes",IF(P164&gt;1,1,0),0)</f>
        <v/>
      </c>
      <c r="AD164" s="72">
        <f>IF(AND(E164="Yes",J164&lt;&gt;"",K164&lt;&gt;"",J164&lt;&gt;K164),1,0)</f>
        <v/>
      </c>
      <c r="AE164" s="72">
        <f>IF(E164="Yes",IF(OR(I164="",X164&gt;U164),1,0),0)</f>
        <v/>
      </c>
      <c r="AF164" s="72">
        <f>IF(M164="Yes",IF(OR(N164="",Y164&gt;V164),1,0),0)</f>
        <v/>
      </c>
      <c r="AG164" s="72">
        <f>IF(E164="Yes",IF(AND(AA164=0,AC164=0,AD164=0,AE164=0,J164&lt;&gt;"",K164&lt;&gt;""),1,0),0)</f>
        <v/>
      </c>
      <c r="AH164" s="27">
        <f>IF(E164&lt;&gt;"Yes","Excluded",IF(OR(AA164=1,AC164=1,AD164=1,AE164=1,AF164=1,AJ164=1),"Fail",IF(OR(AND(AB164=1,OR(R164&lt;&gt;"Yes",S164&lt;&gt;"Yes")),AK164=1),"Warning","Pass")))</f>
        <v/>
      </c>
      <c r="AI164" s="27" t="str"/>
      <c r="AJ164" s="73">
        <f>IF(E164="Yes",IF(OR(O164="",Z164&gt;W164),1,0),0)</f>
        <v/>
      </c>
      <c r="AK164" s="73">
        <f>IF(E164="Yes",IF(T164="Yes",0,1),0)</f>
        <v/>
      </c>
    </row>
    <row r="165">
      <c r="A165" s="27" t="str"/>
      <c r="B165" s="27" t="str"/>
      <c r="C165" s="27" t="str"/>
      <c r="D165" s="27" t="str"/>
      <c r="E165" s="27" t="str"/>
      <c r="F165" s="70" t="str"/>
      <c r="G165" s="70" t="str"/>
      <c r="H165" s="70" t="str"/>
      <c r="I165" s="70" t="str"/>
      <c r="J165" s="70" t="str"/>
      <c r="K165" s="70" t="str"/>
      <c r="L165" s="70" t="str"/>
      <c r="M165" s="70" t="str"/>
      <c r="N165" s="70" t="str"/>
      <c r="O165" s="70" t="str"/>
      <c r="P165" s="27" t="str"/>
      <c r="Q165" s="27" t="str"/>
      <c r="R165" s="27" t="str"/>
      <c r="S165" s="27" t="str"/>
      <c r="T165" s="27" t="str"/>
      <c r="U165" s="27" t="str"/>
      <c r="V165" s="27" t="str"/>
      <c r="W165" s="27" t="str"/>
      <c r="X165" s="71">
        <f>IF(OR(F165="",I165=""),"",ROUND((I165-F165)*1440,2))</f>
        <v/>
      </c>
      <c r="Y165" s="71">
        <f>IF(OR(M165&lt;&gt;"Yes",I165="",N165=""),"",ROUND((N165-I165)*1440,2))</f>
        <v/>
      </c>
      <c r="Z165" s="71">
        <f>IF(OR(F165="",O165=""),"",ROUND((O165-F165)*1440,2))</f>
        <v/>
      </c>
      <c r="AA165" s="72">
        <f>IF(E165="Yes",IF(OR(G165="",P165&lt;&gt;1),1,0),0)</f>
        <v/>
      </c>
      <c r="AB165" s="72">
        <f>IF(E165="Yes",IF(Q165="No",1,0),0)</f>
        <v/>
      </c>
      <c r="AC165" s="72">
        <f>IF(E165="Yes",IF(P165&gt;1,1,0),0)</f>
        <v/>
      </c>
      <c r="AD165" s="72">
        <f>IF(AND(E165="Yes",J165&lt;&gt;"",K165&lt;&gt;"",J165&lt;&gt;K165),1,0)</f>
        <v/>
      </c>
      <c r="AE165" s="72">
        <f>IF(E165="Yes",IF(OR(I165="",X165&gt;U165),1,0),0)</f>
        <v/>
      </c>
      <c r="AF165" s="72">
        <f>IF(M165="Yes",IF(OR(N165="",Y165&gt;V165),1,0),0)</f>
        <v/>
      </c>
      <c r="AG165" s="72">
        <f>IF(E165="Yes",IF(AND(AA165=0,AC165=0,AD165=0,AE165=0,J165&lt;&gt;"",K165&lt;&gt;""),1,0),0)</f>
        <v/>
      </c>
      <c r="AH165" s="27">
        <f>IF(E165&lt;&gt;"Yes","Excluded",IF(OR(AA165=1,AC165=1,AD165=1,AE165=1,AF165=1,AJ165=1),"Fail",IF(OR(AND(AB165=1,OR(R165&lt;&gt;"Yes",S165&lt;&gt;"Yes")),AK165=1),"Warning","Pass")))</f>
        <v/>
      </c>
      <c r="AI165" s="27" t="str"/>
      <c r="AJ165" s="73">
        <f>IF(E165="Yes",IF(OR(O165="",Z165&gt;W165),1,0),0)</f>
        <v/>
      </c>
      <c r="AK165" s="73">
        <f>IF(E165="Yes",IF(T165="Yes",0,1),0)</f>
        <v/>
      </c>
    </row>
    <row r="166">
      <c r="A166" s="27" t="str"/>
      <c r="B166" s="27" t="str"/>
      <c r="C166" s="27" t="str"/>
      <c r="D166" s="27" t="str"/>
      <c r="E166" s="27" t="str"/>
      <c r="F166" s="70" t="str"/>
      <c r="G166" s="70" t="str"/>
      <c r="H166" s="70" t="str"/>
      <c r="I166" s="70" t="str"/>
      <c r="J166" s="70" t="str"/>
      <c r="K166" s="70" t="str"/>
      <c r="L166" s="70" t="str"/>
      <c r="M166" s="70" t="str"/>
      <c r="N166" s="70" t="str"/>
      <c r="O166" s="70" t="str"/>
      <c r="P166" s="27" t="str"/>
      <c r="Q166" s="27" t="str"/>
      <c r="R166" s="27" t="str"/>
      <c r="S166" s="27" t="str"/>
      <c r="T166" s="27" t="str"/>
      <c r="U166" s="27" t="str"/>
      <c r="V166" s="27" t="str"/>
      <c r="W166" s="27" t="str"/>
      <c r="X166" s="71">
        <f>IF(OR(F166="",I166=""),"",ROUND((I166-F166)*1440,2))</f>
        <v/>
      </c>
      <c r="Y166" s="71">
        <f>IF(OR(M166&lt;&gt;"Yes",I166="",N166=""),"",ROUND((N166-I166)*1440,2))</f>
        <v/>
      </c>
      <c r="Z166" s="71">
        <f>IF(OR(F166="",O166=""),"",ROUND((O166-F166)*1440,2))</f>
        <v/>
      </c>
      <c r="AA166" s="72">
        <f>IF(E166="Yes",IF(OR(G166="",P166&lt;&gt;1),1,0),0)</f>
        <v/>
      </c>
      <c r="AB166" s="72">
        <f>IF(E166="Yes",IF(Q166="No",1,0),0)</f>
        <v/>
      </c>
      <c r="AC166" s="72">
        <f>IF(E166="Yes",IF(P166&gt;1,1,0),0)</f>
        <v/>
      </c>
      <c r="AD166" s="72">
        <f>IF(AND(E166="Yes",J166&lt;&gt;"",K166&lt;&gt;"",J166&lt;&gt;K166),1,0)</f>
        <v/>
      </c>
      <c r="AE166" s="72">
        <f>IF(E166="Yes",IF(OR(I166="",X166&gt;U166),1,0),0)</f>
        <v/>
      </c>
      <c r="AF166" s="72">
        <f>IF(M166="Yes",IF(OR(N166="",Y166&gt;V166),1,0),0)</f>
        <v/>
      </c>
      <c r="AG166" s="72">
        <f>IF(E166="Yes",IF(AND(AA166=0,AC166=0,AD166=0,AE166=0,J166&lt;&gt;"",K166&lt;&gt;""),1,0),0)</f>
        <v/>
      </c>
      <c r="AH166" s="27">
        <f>IF(E166&lt;&gt;"Yes","Excluded",IF(OR(AA166=1,AC166=1,AD166=1,AE166=1,AF166=1,AJ166=1),"Fail",IF(OR(AND(AB166=1,OR(R166&lt;&gt;"Yes",S166&lt;&gt;"Yes")),AK166=1),"Warning","Pass")))</f>
        <v/>
      </c>
      <c r="AI166" s="27" t="str"/>
      <c r="AJ166" s="73">
        <f>IF(E166="Yes",IF(OR(O166="",Z166&gt;W166),1,0),0)</f>
        <v/>
      </c>
      <c r="AK166" s="73">
        <f>IF(E166="Yes",IF(T166="Yes",0,1),0)</f>
        <v/>
      </c>
    </row>
    <row r="167">
      <c r="A167" s="27" t="str"/>
      <c r="B167" s="27" t="str"/>
      <c r="C167" s="27" t="str"/>
      <c r="D167" s="27" t="str"/>
      <c r="E167" s="27" t="str"/>
      <c r="F167" s="70" t="str"/>
      <c r="G167" s="70" t="str"/>
      <c r="H167" s="70" t="str"/>
      <c r="I167" s="70" t="str"/>
      <c r="J167" s="70" t="str"/>
      <c r="K167" s="70" t="str"/>
      <c r="L167" s="70" t="str"/>
      <c r="M167" s="70" t="str"/>
      <c r="N167" s="70" t="str"/>
      <c r="O167" s="70" t="str"/>
      <c r="P167" s="27" t="str"/>
      <c r="Q167" s="27" t="str"/>
      <c r="R167" s="27" t="str"/>
      <c r="S167" s="27" t="str"/>
      <c r="T167" s="27" t="str"/>
      <c r="U167" s="27" t="str"/>
      <c r="V167" s="27" t="str"/>
      <c r="W167" s="27" t="str"/>
      <c r="X167" s="71">
        <f>IF(OR(F167="",I167=""),"",ROUND((I167-F167)*1440,2))</f>
        <v/>
      </c>
      <c r="Y167" s="71">
        <f>IF(OR(M167&lt;&gt;"Yes",I167="",N167=""),"",ROUND((N167-I167)*1440,2))</f>
        <v/>
      </c>
      <c r="Z167" s="71">
        <f>IF(OR(F167="",O167=""),"",ROUND((O167-F167)*1440,2))</f>
        <v/>
      </c>
      <c r="AA167" s="72">
        <f>IF(E167="Yes",IF(OR(G167="",P167&lt;&gt;1),1,0),0)</f>
        <v/>
      </c>
      <c r="AB167" s="72">
        <f>IF(E167="Yes",IF(Q167="No",1,0),0)</f>
        <v/>
      </c>
      <c r="AC167" s="72">
        <f>IF(E167="Yes",IF(P167&gt;1,1,0),0)</f>
        <v/>
      </c>
      <c r="AD167" s="72">
        <f>IF(AND(E167="Yes",J167&lt;&gt;"",K167&lt;&gt;"",J167&lt;&gt;K167),1,0)</f>
        <v/>
      </c>
      <c r="AE167" s="72">
        <f>IF(E167="Yes",IF(OR(I167="",X167&gt;U167),1,0),0)</f>
        <v/>
      </c>
      <c r="AF167" s="72">
        <f>IF(M167="Yes",IF(OR(N167="",Y167&gt;V167),1,0),0)</f>
        <v/>
      </c>
      <c r="AG167" s="72">
        <f>IF(E167="Yes",IF(AND(AA167=0,AC167=0,AD167=0,AE167=0,J167&lt;&gt;"",K167&lt;&gt;""),1,0),0)</f>
        <v/>
      </c>
      <c r="AH167" s="27">
        <f>IF(E167&lt;&gt;"Yes","Excluded",IF(OR(AA167=1,AC167=1,AD167=1,AE167=1,AF167=1,AJ167=1),"Fail",IF(OR(AND(AB167=1,OR(R167&lt;&gt;"Yes",S167&lt;&gt;"Yes")),AK167=1),"Warning","Pass")))</f>
        <v/>
      </c>
      <c r="AI167" s="27" t="str"/>
      <c r="AJ167" s="73">
        <f>IF(E167="Yes",IF(OR(O167="",Z167&gt;W167),1,0),0)</f>
        <v/>
      </c>
      <c r="AK167" s="73">
        <f>IF(E167="Yes",IF(T167="Yes",0,1),0)</f>
        <v/>
      </c>
    </row>
    <row r="168">
      <c r="A168" s="27" t="str"/>
      <c r="B168" s="27" t="str"/>
      <c r="C168" s="27" t="str"/>
      <c r="D168" s="27" t="str"/>
      <c r="E168" s="27" t="str"/>
      <c r="F168" s="70" t="str"/>
      <c r="G168" s="70" t="str"/>
      <c r="H168" s="70" t="str"/>
      <c r="I168" s="70" t="str"/>
      <c r="J168" s="70" t="str"/>
      <c r="K168" s="70" t="str"/>
      <c r="L168" s="70" t="str"/>
      <c r="M168" s="70" t="str"/>
      <c r="N168" s="70" t="str"/>
      <c r="O168" s="70" t="str"/>
      <c r="P168" s="27" t="str"/>
      <c r="Q168" s="27" t="str"/>
      <c r="R168" s="27" t="str"/>
      <c r="S168" s="27" t="str"/>
      <c r="T168" s="27" t="str"/>
      <c r="U168" s="27" t="str"/>
      <c r="V168" s="27" t="str"/>
      <c r="W168" s="27" t="str"/>
      <c r="X168" s="71">
        <f>IF(OR(F168="",I168=""),"",ROUND((I168-F168)*1440,2))</f>
        <v/>
      </c>
      <c r="Y168" s="71">
        <f>IF(OR(M168&lt;&gt;"Yes",I168="",N168=""),"",ROUND((N168-I168)*1440,2))</f>
        <v/>
      </c>
      <c r="Z168" s="71">
        <f>IF(OR(F168="",O168=""),"",ROUND((O168-F168)*1440,2))</f>
        <v/>
      </c>
      <c r="AA168" s="72">
        <f>IF(E168="Yes",IF(OR(G168="",P168&lt;&gt;1),1,0),0)</f>
        <v/>
      </c>
      <c r="AB168" s="72">
        <f>IF(E168="Yes",IF(Q168="No",1,0),0)</f>
        <v/>
      </c>
      <c r="AC168" s="72">
        <f>IF(E168="Yes",IF(P168&gt;1,1,0),0)</f>
        <v/>
      </c>
      <c r="AD168" s="72">
        <f>IF(AND(E168="Yes",J168&lt;&gt;"",K168&lt;&gt;"",J168&lt;&gt;K168),1,0)</f>
        <v/>
      </c>
      <c r="AE168" s="72">
        <f>IF(E168="Yes",IF(OR(I168="",X168&gt;U168),1,0),0)</f>
        <v/>
      </c>
      <c r="AF168" s="72">
        <f>IF(M168="Yes",IF(OR(N168="",Y168&gt;V168),1,0),0)</f>
        <v/>
      </c>
      <c r="AG168" s="72">
        <f>IF(E168="Yes",IF(AND(AA168=0,AC168=0,AD168=0,AE168=0,J168&lt;&gt;"",K168&lt;&gt;""),1,0),0)</f>
        <v/>
      </c>
      <c r="AH168" s="27">
        <f>IF(E168&lt;&gt;"Yes","Excluded",IF(OR(AA168=1,AC168=1,AD168=1,AE168=1,AF168=1,AJ168=1),"Fail",IF(OR(AND(AB168=1,OR(R168&lt;&gt;"Yes",S168&lt;&gt;"Yes")),AK168=1),"Warning","Pass")))</f>
        <v/>
      </c>
      <c r="AI168" s="27" t="str"/>
      <c r="AJ168" s="73">
        <f>IF(E168="Yes",IF(OR(O168="",Z168&gt;W168),1,0),0)</f>
        <v/>
      </c>
      <c r="AK168" s="73">
        <f>IF(E168="Yes",IF(T168="Yes",0,1),0)</f>
        <v/>
      </c>
    </row>
    <row r="169">
      <c r="A169" s="27" t="str"/>
      <c r="B169" s="27" t="str"/>
      <c r="C169" s="27" t="str"/>
      <c r="D169" s="27" t="str"/>
      <c r="E169" s="27" t="str"/>
      <c r="F169" s="70" t="str"/>
      <c r="G169" s="70" t="str"/>
      <c r="H169" s="70" t="str"/>
      <c r="I169" s="70" t="str"/>
      <c r="J169" s="70" t="str"/>
      <c r="K169" s="70" t="str"/>
      <c r="L169" s="70" t="str"/>
      <c r="M169" s="70" t="str"/>
      <c r="N169" s="70" t="str"/>
      <c r="O169" s="70" t="str"/>
      <c r="P169" s="27" t="str"/>
      <c r="Q169" s="27" t="str"/>
      <c r="R169" s="27" t="str"/>
      <c r="S169" s="27" t="str"/>
      <c r="T169" s="27" t="str"/>
      <c r="U169" s="27" t="str"/>
      <c r="V169" s="27" t="str"/>
      <c r="W169" s="27" t="str"/>
      <c r="X169" s="71">
        <f>IF(OR(F169="",I169=""),"",ROUND((I169-F169)*1440,2))</f>
        <v/>
      </c>
      <c r="Y169" s="71">
        <f>IF(OR(M169&lt;&gt;"Yes",I169="",N169=""),"",ROUND((N169-I169)*1440,2))</f>
        <v/>
      </c>
      <c r="Z169" s="71">
        <f>IF(OR(F169="",O169=""),"",ROUND((O169-F169)*1440,2))</f>
        <v/>
      </c>
      <c r="AA169" s="72">
        <f>IF(E169="Yes",IF(OR(G169="",P169&lt;&gt;1),1,0),0)</f>
        <v/>
      </c>
      <c r="AB169" s="72">
        <f>IF(E169="Yes",IF(Q169="No",1,0),0)</f>
        <v/>
      </c>
      <c r="AC169" s="72">
        <f>IF(E169="Yes",IF(P169&gt;1,1,0),0)</f>
        <v/>
      </c>
      <c r="AD169" s="72">
        <f>IF(AND(E169="Yes",J169&lt;&gt;"",K169&lt;&gt;"",J169&lt;&gt;K169),1,0)</f>
        <v/>
      </c>
      <c r="AE169" s="72">
        <f>IF(E169="Yes",IF(OR(I169="",X169&gt;U169),1,0),0)</f>
        <v/>
      </c>
      <c r="AF169" s="72">
        <f>IF(M169="Yes",IF(OR(N169="",Y169&gt;V169),1,0),0)</f>
        <v/>
      </c>
      <c r="AG169" s="72">
        <f>IF(E169="Yes",IF(AND(AA169=0,AC169=0,AD169=0,AE169=0,J169&lt;&gt;"",K169&lt;&gt;""),1,0),0)</f>
        <v/>
      </c>
      <c r="AH169" s="27">
        <f>IF(E169&lt;&gt;"Yes","Excluded",IF(OR(AA169=1,AC169=1,AD169=1,AE169=1,AF169=1,AJ169=1),"Fail",IF(OR(AND(AB169=1,OR(R169&lt;&gt;"Yes",S169&lt;&gt;"Yes")),AK169=1),"Warning","Pass")))</f>
        <v/>
      </c>
      <c r="AI169" s="27" t="str"/>
      <c r="AJ169" s="73">
        <f>IF(E169="Yes",IF(OR(O169="",Z169&gt;W169),1,0),0)</f>
        <v/>
      </c>
      <c r="AK169" s="73">
        <f>IF(E169="Yes",IF(T169="Yes",0,1),0)</f>
        <v/>
      </c>
    </row>
    <row r="170">
      <c r="A170" s="27" t="str"/>
      <c r="B170" s="27" t="str"/>
      <c r="C170" s="27" t="str"/>
      <c r="D170" s="27" t="str"/>
      <c r="E170" s="27" t="str"/>
      <c r="F170" s="70" t="str"/>
      <c r="G170" s="70" t="str"/>
      <c r="H170" s="70" t="str"/>
      <c r="I170" s="70" t="str"/>
      <c r="J170" s="70" t="str"/>
      <c r="K170" s="70" t="str"/>
      <c r="L170" s="70" t="str"/>
      <c r="M170" s="70" t="str"/>
      <c r="N170" s="70" t="str"/>
      <c r="O170" s="70" t="str"/>
      <c r="P170" s="27" t="str"/>
      <c r="Q170" s="27" t="str"/>
      <c r="R170" s="27" t="str"/>
      <c r="S170" s="27" t="str"/>
      <c r="T170" s="27" t="str"/>
      <c r="U170" s="27" t="str"/>
      <c r="V170" s="27" t="str"/>
      <c r="W170" s="27" t="str"/>
      <c r="X170" s="71">
        <f>IF(OR(F170="",I170=""),"",ROUND((I170-F170)*1440,2))</f>
        <v/>
      </c>
      <c r="Y170" s="71">
        <f>IF(OR(M170&lt;&gt;"Yes",I170="",N170=""),"",ROUND((N170-I170)*1440,2))</f>
        <v/>
      </c>
      <c r="Z170" s="71">
        <f>IF(OR(F170="",O170=""),"",ROUND((O170-F170)*1440,2))</f>
        <v/>
      </c>
      <c r="AA170" s="72">
        <f>IF(E170="Yes",IF(OR(G170="",P170&lt;&gt;1),1,0),0)</f>
        <v/>
      </c>
      <c r="AB170" s="72">
        <f>IF(E170="Yes",IF(Q170="No",1,0),0)</f>
        <v/>
      </c>
      <c r="AC170" s="72">
        <f>IF(E170="Yes",IF(P170&gt;1,1,0),0)</f>
        <v/>
      </c>
      <c r="AD170" s="72">
        <f>IF(AND(E170="Yes",J170&lt;&gt;"",K170&lt;&gt;"",J170&lt;&gt;K170),1,0)</f>
        <v/>
      </c>
      <c r="AE170" s="72">
        <f>IF(E170="Yes",IF(OR(I170="",X170&gt;U170),1,0),0)</f>
        <v/>
      </c>
      <c r="AF170" s="72">
        <f>IF(M170="Yes",IF(OR(N170="",Y170&gt;V170),1,0),0)</f>
        <v/>
      </c>
      <c r="AG170" s="72">
        <f>IF(E170="Yes",IF(AND(AA170=0,AC170=0,AD170=0,AE170=0,J170&lt;&gt;"",K170&lt;&gt;""),1,0),0)</f>
        <v/>
      </c>
      <c r="AH170" s="27">
        <f>IF(E170&lt;&gt;"Yes","Excluded",IF(OR(AA170=1,AC170=1,AD170=1,AE170=1,AF170=1,AJ170=1),"Fail",IF(OR(AND(AB170=1,OR(R170&lt;&gt;"Yes",S170&lt;&gt;"Yes")),AK170=1),"Warning","Pass")))</f>
        <v/>
      </c>
      <c r="AI170" s="27" t="str"/>
      <c r="AJ170" s="73">
        <f>IF(E170="Yes",IF(OR(O170="",Z170&gt;W170),1,0),0)</f>
        <v/>
      </c>
      <c r="AK170" s="73">
        <f>IF(E170="Yes",IF(T170="Yes",0,1),0)</f>
        <v/>
      </c>
    </row>
    <row r="171">
      <c r="A171" s="27" t="str"/>
      <c r="B171" s="27" t="str"/>
      <c r="C171" s="27" t="str"/>
      <c r="D171" s="27" t="str"/>
      <c r="E171" s="27" t="str"/>
      <c r="F171" s="70" t="str"/>
      <c r="G171" s="70" t="str"/>
      <c r="H171" s="70" t="str"/>
      <c r="I171" s="70" t="str"/>
      <c r="J171" s="70" t="str"/>
      <c r="K171" s="70" t="str"/>
      <c r="L171" s="70" t="str"/>
      <c r="M171" s="70" t="str"/>
      <c r="N171" s="70" t="str"/>
      <c r="O171" s="70" t="str"/>
      <c r="P171" s="27" t="str"/>
      <c r="Q171" s="27" t="str"/>
      <c r="R171" s="27" t="str"/>
      <c r="S171" s="27" t="str"/>
      <c r="T171" s="27" t="str"/>
      <c r="U171" s="27" t="str"/>
      <c r="V171" s="27" t="str"/>
      <c r="W171" s="27" t="str"/>
      <c r="X171" s="71">
        <f>IF(OR(F171="",I171=""),"",ROUND((I171-F171)*1440,2))</f>
        <v/>
      </c>
      <c r="Y171" s="71">
        <f>IF(OR(M171&lt;&gt;"Yes",I171="",N171=""),"",ROUND((N171-I171)*1440,2))</f>
        <v/>
      </c>
      <c r="Z171" s="71">
        <f>IF(OR(F171="",O171=""),"",ROUND((O171-F171)*1440,2))</f>
        <v/>
      </c>
      <c r="AA171" s="72">
        <f>IF(E171="Yes",IF(OR(G171="",P171&lt;&gt;1),1,0),0)</f>
        <v/>
      </c>
      <c r="AB171" s="72">
        <f>IF(E171="Yes",IF(Q171="No",1,0),0)</f>
        <v/>
      </c>
      <c r="AC171" s="72">
        <f>IF(E171="Yes",IF(P171&gt;1,1,0),0)</f>
        <v/>
      </c>
      <c r="AD171" s="72">
        <f>IF(AND(E171="Yes",J171&lt;&gt;"",K171&lt;&gt;"",J171&lt;&gt;K171),1,0)</f>
        <v/>
      </c>
      <c r="AE171" s="72">
        <f>IF(E171="Yes",IF(OR(I171="",X171&gt;U171),1,0),0)</f>
        <v/>
      </c>
      <c r="AF171" s="72">
        <f>IF(M171="Yes",IF(OR(N171="",Y171&gt;V171),1,0),0)</f>
        <v/>
      </c>
      <c r="AG171" s="72">
        <f>IF(E171="Yes",IF(AND(AA171=0,AC171=0,AD171=0,AE171=0,J171&lt;&gt;"",K171&lt;&gt;""),1,0),0)</f>
        <v/>
      </c>
      <c r="AH171" s="27">
        <f>IF(E171&lt;&gt;"Yes","Excluded",IF(OR(AA171=1,AC171=1,AD171=1,AE171=1,AF171=1,AJ171=1),"Fail",IF(OR(AND(AB171=1,OR(R171&lt;&gt;"Yes",S171&lt;&gt;"Yes")),AK171=1),"Warning","Pass")))</f>
        <v/>
      </c>
      <c r="AI171" s="27" t="str"/>
      <c r="AJ171" s="73">
        <f>IF(E171="Yes",IF(OR(O171="",Z171&gt;W171),1,0),0)</f>
        <v/>
      </c>
      <c r="AK171" s="73">
        <f>IF(E171="Yes",IF(T171="Yes",0,1),0)</f>
        <v/>
      </c>
    </row>
    <row r="172">
      <c r="A172" s="27" t="str"/>
      <c r="B172" s="27" t="str"/>
      <c r="C172" s="27" t="str"/>
      <c r="D172" s="27" t="str"/>
      <c r="E172" s="27" t="str"/>
      <c r="F172" s="70" t="str"/>
      <c r="G172" s="70" t="str"/>
      <c r="H172" s="70" t="str"/>
      <c r="I172" s="70" t="str"/>
      <c r="J172" s="70" t="str"/>
      <c r="K172" s="70" t="str"/>
      <c r="L172" s="70" t="str"/>
      <c r="M172" s="70" t="str"/>
      <c r="N172" s="70" t="str"/>
      <c r="O172" s="70" t="str"/>
      <c r="P172" s="27" t="str"/>
      <c r="Q172" s="27" t="str"/>
      <c r="R172" s="27" t="str"/>
      <c r="S172" s="27" t="str"/>
      <c r="T172" s="27" t="str"/>
      <c r="U172" s="27" t="str"/>
      <c r="V172" s="27" t="str"/>
      <c r="W172" s="27" t="str"/>
      <c r="X172" s="71">
        <f>IF(OR(F172="",I172=""),"",ROUND((I172-F172)*1440,2))</f>
        <v/>
      </c>
      <c r="Y172" s="71">
        <f>IF(OR(M172&lt;&gt;"Yes",I172="",N172=""),"",ROUND((N172-I172)*1440,2))</f>
        <v/>
      </c>
      <c r="Z172" s="71">
        <f>IF(OR(F172="",O172=""),"",ROUND((O172-F172)*1440,2))</f>
        <v/>
      </c>
      <c r="AA172" s="72">
        <f>IF(E172="Yes",IF(OR(G172="",P172&lt;&gt;1),1,0),0)</f>
        <v/>
      </c>
      <c r="AB172" s="72">
        <f>IF(E172="Yes",IF(Q172="No",1,0),0)</f>
        <v/>
      </c>
      <c r="AC172" s="72">
        <f>IF(E172="Yes",IF(P172&gt;1,1,0),0)</f>
        <v/>
      </c>
      <c r="AD172" s="72">
        <f>IF(AND(E172="Yes",J172&lt;&gt;"",K172&lt;&gt;"",J172&lt;&gt;K172),1,0)</f>
        <v/>
      </c>
      <c r="AE172" s="72">
        <f>IF(E172="Yes",IF(OR(I172="",X172&gt;U172),1,0),0)</f>
        <v/>
      </c>
      <c r="AF172" s="72">
        <f>IF(M172="Yes",IF(OR(N172="",Y172&gt;V172),1,0),0)</f>
        <v/>
      </c>
      <c r="AG172" s="72">
        <f>IF(E172="Yes",IF(AND(AA172=0,AC172=0,AD172=0,AE172=0,J172&lt;&gt;"",K172&lt;&gt;""),1,0),0)</f>
        <v/>
      </c>
      <c r="AH172" s="27">
        <f>IF(E172&lt;&gt;"Yes","Excluded",IF(OR(AA172=1,AC172=1,AD172=1,AE172=1,AF172=1,AJ172=1),"Fail",IF(OR(AND(AB172=1,OR(R172&lt;&gt;"Yes",S172&lt;&gt;"Yes")),AK172=1),"Warning","Pass")))</f>
        <v/>
      </c>
      <c r="AI172" s="27" t="str"/>
      <c r="AJ172" s="73">
        <f>IF(E172="Yes",IF(OR(O172="",Z172&gt;W172),1,0),0)</f>
        <v/>
      </c>
      <c r="AK172" s="73">
        <f>IF(E172="Yes",IF(T172="Yes",0,1),0)</f>
        <v/>
      </c>
    </row>
    <row r="173">
      <c r="A173" s="27" t="str"/>
      <c r="B173" s="27" t="str"/>
      <c r="C173" s="27" t="str"/>
      <c r="D173" s="27" t="str"/>
      <c r="E173" s="27" t="str"/>
      <c r="F173" s="70" t="str"/>
      <c r="G173" s="70" t="str"/>
      <c r="H173" s="70" t="str"/>
      <c r="I173" s="70" t="str"/>
      <c r="J173" s="70" t="str"/>
      <c r="K173" s="70" t="str"/>
      <c r="L173" s="70" t="str"/>
      <c r="M173" s="70" t="str"/>
      <c r="N173" s="70" t="str"/>
      <c r="O173" s="70" t="str"/>
      <c r="P173" s="27" t="str"/>
      <c r="Q173" s="27" t="str"/>
      <c r="R173" s="27" t="str"/>
      <c r="S173" s="27" t="str"/>
      <c r="T173" s="27" t="str"/>
      <c r="U173" s="27" t="str"/>
      <c r="V173" s="27" t="str"/>
      <c r="W173" s="27" t="str"/>
      <c r="X173" s="71">
        <f>IF(OR(F173="",I173=""),"",ROUND((I173-F173)*1440,2))</f>
        <v/>
      </c>
      <c r="Y173" s="71">
        <f>IF(OR(M173&lt;&gt;"Yes",I173="",N173=""),"",ROUND((N173-I173)*1440,2))</f>
        <v/>
      </c>
      <c r="Z173" s="71">
        <f>IF(OR(F173="",O173=""),"",ROUND((O173-F173)*1440,2))</f>
        <v/>
      </c>
      <c r="AA173" s="72">
        <f>IF(E173="Yes",IF(OR(G173="",P173&lt;&gt;1),1,0),0)</f>
        <v/>
      </c>
      <c r="AB173" s="72">
        <f>IF(E173="Yes",IF(Q173="No",1,0),0)</f>
        <v/>
      </c>
      <c r="AC173" s="72">
        <f>IF(E173="Yes",IF(P173&gt;1,1,0),0)</f>
        <v/>
      </c>
      <c r="AD173" s="72">
        <f>IF(AND(E173="Yes",J173&lt;&gt;"",K173&lt;&gt;"",J173&lt;&gt;K173),1,0)</f>
        <v/>
      </c>
      <c r="AE173" s="72">
        <f>IF(E173="Yes",IF(OR(I173="",X173&gt;U173),1,0),0)</f>
        <v/>
      </c>
      <c r="AF173" s="72">
        <f>IF(M173="Yes",IF(OR(N173="",Y173&gt;V173),1,0),0)</f>
        <v/>
      </c>
      <c r="AG173" s="72">
        <f>IF(E173="Yes",IF(AND(AA173=0,AC173=0,AD173=0,AE173=0,J173&lt;&gt;"",K173&lt;&gt;""),1,0),0)</f>
        <v/>
      </c>
      <c r="AH173" s="27">
        <f>IF(E173&lt;&gt;"Yes","Excluded",IF(OR(AA173=1,AC173=1,AD173=1,AE173=1,AF173=1,AJ173=1),"Fail",IF(OR(AND(AB173=1,OR(R173&lt;&gt;"Yes",S173&lt;&gt;"Yes")),AK173=1),"Warning","Pass")))</f>
        <v/>
      </c>
      <c r="AI173" s="27" t="str"/>
      <c r="AJ173" s="73">
        <f>IF(E173="Yes",IF(OR(O173="",Z173&gt;W173),1,0),0)</f>
        <v/>
      </c>
      <c r="AK173" s="73">
        <f>IF(E173="Yes",IF(T173="Yes",0,1),0)</f>
        <v/>
      </c>
    </row>
    <row r="174">
      <c r="A174" s="27" t="str"/>
      <c r="B174" s="27" t="str"/>
      <c r="C174" s="27" t="str"/>
      <c r="D174" s="27" t="str"/>
      <c r="E174" s="27" t="str"/>
      <c r="F174" s="70" t="str"/>
      <c r="G174" s="70" t="str"/>
      <c r="H174" s="70" t="str"/>
      <c r="I174" s="70" t="str"/>
      <c r="J174" s="70" t="str"/>
      <c r="K174" s="70" t="str"/>
      <c r="L174" s="70" t="str"/>
      <c r="M174" s="70" t="str"/>
      <c r="N174" s="70" t="str"/>
      <c r="O174" s="70" t="str"/>
      <c r="P174" s="27" t="str"/>
      <c r="Q174" s="27" t="str"/>
      <c r="R174" s="27" t="str"/>
      <c r="S174" s="27" t="str"/>
      <c r="T174" s="27" t="str"/>
      <c r="U174" s="27" t="str"/>
      <c r="V174" s="27" t="str"/>
      <c r="W174" s="27" t="str"/>
      <c r="X174" s="71">
        <f>IF(OR(F174="",I174=""),"",ROUND((I174-F174)*1440,2))</f>
        <v/>
      </c>
      <c r="Y174" s="71">
        <f>IF(OR(M174&lt;&gt;"Yes",I174="",N174=""),"",ROUND((N174-I174)*1440,2))</f>
        <v/>
      </c>
      <c r="Z174" s="71">
        <f>IF(OR(F174="",O174=""),"",ROUND((O174-F174)*1440,2))</f>
        <v/>
      </c>
      <c r="AA174" s="72">
        <f>IF(E174="Yes",IF(OR(G174="",P174&lt;&gt;1),1,0),0)</f>
        <v/>
      </c>
      <c r="AB174" s="72">
        <f>IF(E174="Yes",IF(Q174="No",1,0),0)</f>
        <v/>
      </c>
      <c r="AC174" s="72">
        <f>IF(E174="Yes",IF(P174&gt;1,1,0),0)</f>
        <v/>
      </c>
      <c r="AD174" s="72">
        <f>IF(AND(E174="Yes",J174&lt;&gt;"",K174&lt;&gt;"",J174&lt;&gt;K174),1,0)</f>
        <v/>
      </c>
      <c r="AE174" s="72">
        <f>IF(E174="Yes",IF(OR(I174="",X174&gt;U174),1,0),0)</f>
        <v/>
      </c>
      <c r="AF174" s="72">
        <f>IF(M174="Yes",IF(OR(N174="",Y174&gt;V174),1,0),0)</f>
        <v/>
      </c>
      <c r="AG174" s="72">
        <f>IF(E174="Yes",IF(AND(AA174=0,AC174=0,AD174=0,AE174=0,J174&lt;&gt;"",K174&lt;&gt;""),1,0),0)</f>
        <v/>
      </c>
      <c r="AH174" s="27">
        <f>IF(E174&lt;&gt;"Yes","Excluded",IF(OR(AA174=1,AC174=1,AD174=1,AE174=1,AF174=1,AJ174=1),"Fail",IF(OR(AND(AB174=1,OR(R174&lt;&gt;"Yes",S174&lt;&gt;"Yes")),AK174=1),"Warning","Pass")))</f>
        <v/>
      </c>
      <c r="AI174" s="27" t="str"/>
      <c r="AJ174" s="73">
        <f>IF(E174="Yes",IF(OR(O174="",Z174&gt;W174),1,0),0)</f>
        <v/>
      </c>
      <c r="AK174" s="73">
        <f>IF(E174="Yes",IF(T174="Yes",0,1),0)</f>
        <v/>
      </c>
    </row>
    <row r="175">
      <c r="A175" s="27" t="str"/>
      <c r="B175" s="27" t="str"/>
      <c r="C175" s="27" t="str"/>
      <c r="D175" s="27" t="str"/>
      <c r="E175" s="27" t="str"/>
      <c r="F175" s="70" t="str"/>
      <c r="G175" s="70" t="str"/>
      <c r="H175" s="70" t="str"/>
      <c r="I175" s="70" t="str"/>
      <c r="J175" s="70" t="str"/>
      <c r="K175" s="70" t="str"/>
      <c r="L175" s="70" t="str"/>
      <c r="M175" s="70" t="str"/>
      <c r="N175" s="70" t="str"/>
      <c r="O175" s="70" t="str"/>
      <c r="P175" s="27" t="str"/>
      <c r="Q175" s="27" t="str"/>
      <c r="R175" s="27" t="str"/>
      <c r="S175" s="27" t="str"/>
      <c r="T175" s="27" t="str"/>
      <c r="U175" s="27" t="str"/>
      <c r="V175" s="27" t="str"/>
      <c r="W175" s="27" t="str"/>
      <c r="X175" s="71">
        <f>IF(OR(F175="",I175=""),"",ROUND((I175-F175)*1440,2))</f>
        <v/>
      </c>
      <c r="Y175" s="71">
        <f>IF(OR(M175&lt;&gt;"Yes",I175="",N175=""),"",ROUND((N175-I175)*1440,2))</f>
        <v/>
      </c>
      <c r="Z175" s="71">
        <f>IF(OR(F175="",O175=""),"",ROUND((O175-F175)*1440,2))</f>
        <v/>
      </c>
      <c r="AA175" s="72">
        <f>IF(E175="Yes",IF(OR(G175="",P175&lt;&gt;1),1,0),0)</f>
        <v/>
      </c>
      <c r="AB175" s="72">
        <f>IF(E175="Yes",IF(Q175="No",1,0),0)</f>
        <v/>
      </c>
      <c r="AC175" s="72">
        <f>IF(E175="Yes",IF(P175&gt;1,1,0),0)</f>
        <v/>
      </c>
      <c r="AD175" s="72">
        <f>IF(AND(E175="Yes",J175&lt;&gt;"",K175&lt;&gt;"",J175&lt;&gt;K175),1,0)</f>
        <v/>
      </c>
      <c r="AE175" s="72">
        <f>IF(E175="Yes",IF(OR(I175="",X175&gt;U175),1,0),0)</f>
        <v/>
      </c>
      <c r="AF175" s="72">
        <f>IF(M175="Yes",IF(OR(N175="",Y175&gt;V175),1,0),0)</f>
        <v/>
      </c>
      <c r="AG175" s="72">
        <f>IF(E175="Yes",IF(AND(AA175=0,AC175=0,AD175=0,AE175=0,J175&lt;&gt;"",K175&lt;&gt;""),1,0),0)</f>
        <v/>
      </c>
      <c r="AH175" s="27">
        <f>IF(E175&lt;&gt;"Yes","Excluded",IF(OR(AA175=1,AC175=1,AD175=1,AE175=1,AF175=1,AJ175=1),"Fail",IF(OR(AND(AB175=1,OR(R175&lt;&gt;"Yes",S175&lt;&gt;"Yes")),AK175=1),"Warning","Pass")))</f>
        <v/>
      </c>
      <c r="AI175" s="27" t="str"/>
      <c r="AJ175" s="73">
        <f>IF(E175="Yes",IF(OR(O175="",Z175&gt;W175),1,0),0)</f>
        <v/>
      </c>
      <c r="AK175" s="73">
        <f>IF(E175="Yes",IF(T175="Yes",0,1),0)</f>
        <v/>
      </c>
    </row>
    <row r="176">
      <c r="A176" s="27" t="str"/>
      <c r="B176" s="27" t="str"/>
      <c r="C176" s="27" t="str"/>
      <c r="D176" s="27" t="str"/>
      <c r="E176" s="27" t="str"/>
      <c r="F176" s="70" t="str"/>
      <c r="G176" s="70" t="str"/>
      <c r="H176" s="70" t="str"/>
      <c r="I176" s="70" t="str"/>
      <c r="J176" s="70" t="str"/>
      <c r="K176" s="70" t="str"/>
      <c r="L176" s="70" t="str"/>
      <c r="M176" s="70" t="str"/>
      <c r="N176" s="70" t="str"/>
      <c r="O176" s="70" t="str"/>
      <c r="P176" s="27" t="str"/>
      <c r="Q176" s="27" t="str"/>
      <c r="R176" s="27" t="str"/>
      <c r="S176" s="27" t="str"/>
      <c r="T176" s="27" t="str"/>
      <c r="U176" s="27" t="str"/>
      <c r="V176" s="27" t="str"/>
      <c r="W176" s="27" t="str"/>
      <c r="X176" s="71">
        <f>IF(OR(F176="",I176=""),"",ROUND((I176-F176)*1440,2))</f>
        <v/>
      </c>
      <c r="Y176" s="71">
        <f>IF(OR(M176&lt;&gt;"Yes",I176="",N176=""),"",ROUND((N176-I176)*1440,2))</f>
        <v/>
      </c>
      <c r="Z176" s="71">
        <f>IF(OR(F176="",O176=""),"",ROUND((O176-F176)*1440,2))</f>
        <v/>
      </c>
      <c r="AA176" s="72">
        <f>IF(E176="Yes",IF(OR(G176="",P176&lt;&gt;1),1,0),0)</f>
        <v/>
      </c>
      <c r="AB176" s="72">
        <f>IF(E176="Yes",IF(Q176="No",1,0),0)</f>
        <v/>
      </c>
      <c r="AC176" s="72">
        <f>IF(E176="Yes",IF(P176&gt;1,1,0),0)</f>
        <v/>
      </c>
      <c r="AD176" s="72">
        <f>IF(AND(E176="Yes",J176&lt;&gt;"",K176&lt;&gt;"",J176&lt;&gt;K176),1,0)</f>
        <v/>
      </c>
      <c r="AE176" s="72">
        <f>IF(E176="Yes",IF(OR(I176="",X176&gt;U176),1,0),0)</f>
        <v/>
      </c>
      <c r="AF176" s="72">
        <f>IF(M176="Yes",IF(OR(N176="",Y176&gt;V176),1,0),0)</f>
        <v/>
      </c>
      <c r="AG176" s="72">
        <f>IF(E176="Yes",IF(AND(AA176=0,AC176=0,AD176=0,AE176=0,J176&lt;&gt;"",K176&lt;&gt;""),1,0),0)</f>
        <v/>
      </c>
      <c r="AH176" s="27">
        <f>IF(E176&lt;&gt;"Yes","Excluded",IF(OR(AA176=1,AC176=1,AD176=1,AE176=1,AF176=1,AJ176=1),"Fail",IF(OR(AND(AB176=1,OR(R176&lt;&gt;"Yes",S176&lt;&gt;"Yes")),AK176=1),"Warning","Pass")))</f>
        <v/>
      </c>
      <c r="AI176" s="27" t="str"/>
      <c r="AJ176" s="73">
        <f>IF(E176="Yes",IF(OR(O176="",Z176&gt;W176),1,0),0)</f>
        <v/>
      </c>
      <c r="AK176" s="73">
        <f>IF(E176="Yes",IF(T176="Yes",0,1),0)</f>
        <v/>
      </c>
    </row>
    <row r="177">
      <c r="A177" s="27" t="str"/>
      <c r="B177" s="27" t="str"/>
      <c r="C177" s="27" t="str"/>
      <c r="D177" s="27" t="str"/>
      <c r="E177" s="27" t="str"/>
      <c r="F177" s="70" t="str"/>
      <c r="G177" s="70" t="str"/>
      <c r="H177" s="70" t="str"/>
      <c r="I177" s="70" t="str"/>
      <c r="J177" s="70" t="str"/>
      <c r="K177" s="70" t="str"/>
      <c r="L177" s="70" t="str"/>
      <c r="M177" s="70" t="str"/>
      <c r="N177" s="70" t="str"/>
      <c r="O177" s="70" t="str"/>
      <c r="P177" s="27" t="str"/>
      <c r="Q177" s="27" t="str"/>
      <c r="R177" s="27" t="str"/>
      <c r="S177" s="27" t="str"/>
      <c r="T177" s="27" t="str"/>
      <c r="U177" s="27" t="str"/>
      <c r="V177" s="27" t="str"/>
      <c r="W177" s="27" t="str"/>
      <c r="X177" s="71">
        <f>IF(OR(F177="",I177=""),"",ROUND((I177-F177)*1440,2))</f>
        <v/>
      </c>
      <c r="Y177" s="71">
        <f>IF(OR(M177&lt;&gt;"Yes",I177="",N177=""),"",ROUND((N177-I177)*1440,2))</f>
        <v/>
      </c>
      <c r="Z177" s="71">
        <f>IF(OR(F177="",O177=""),"",ROUND((O177-F177)*1440,2))</f>
        <v/>
      </c>
      <c r="AA177" s="72">
        <f>IF(E177="Yes",IF(OR(G177="",P177&lt;&gt;1),1,0),0)</f>
        <v/>
      </c>
      <c r="AB177" s="72">
        <f>IF(E177="Yes",IF(Q177="No",1,0),0)</f>
        <v/>
      </c>
      <c r="AC177" s="72">
        <f>IF(E177="Yes",IF(P177&gt;1,1,0),0)</f>
        <v/>
      </c>
      <c r="AD177" s="72">
        <f>IF(AND(E177="Yes",J177&lt;&gt;"",K177&lt;&gt;"",J177&lt;&gt;K177),1,0)</f>
        <v/>
      </c>
      <c r="AE177" s="72">
        <f>IF(E177="Yes",IF(OR(I177="",X177&gt;U177),1,0),0)</f>
        <v/>
      </c>
      <c r="AF177" s="72">
        <f>IF(M177="Yes",IF(OR(N177="",Y177&gt;V177),1,0),0)</f>
        <v/>
      </c>
      <c r="AG177" s="72">
        <f>IF(E177="Yes",IF(AND(AA177=0,AC177=0,AD177=0,AE177=0,J177&lt;&gt;"",K177&lt;&gt;""),1,0),0)</f>
        <v/>
      </c>
      <c r="AH177" s="27">
        <f>IF(E177&lt;&gt;"Yes","Excluded",IF(OR(AA177=1,AC177=1,AD177=1,AE177=1,AF177=1,AJ177=1),"Fail",IF(OR(AND(AB177=1,OR(R177&lt;&gt;"Yes",S177&lt;&gt;"Yes")),AK177=1),"Warning","Pass")))</f>
        <v/>
      </c>
      <c r="AI177" s="27" t="str"/>
      <c r="AJ177" s="73">
        <f>IF(E177="Yes",IF(OR(O177="",Z177&gt;W177),1,0),0)</f>
        <v/>
      </c>
      <c r="AK177" s="73">
        <f>IF(E177="Yes",IF(T177="Yes",0,1),0)</f>
        <v/>
      </c>
    </row>
    <row r="178">
      <c r="A178" s="27" t="str"/>
      <c r="B178" s="27" t="str"/>
      <c r="C178" s="27" t="str"/>
      <c r="D178" s="27" t="str"/>
      <c r="E178" s="27" t="str"/>
      <c r="F178" s="70" t="str"/>
      <c r="G178" s="70" t="str"/>
      <c r="H178" s="70" t="str"/>
      <c r="I178" s="70" t="str"/>
      <c r="J178" s="70" t="str"/>
      <c r="K178" s="70" t="str"/>
      <c r="L178" s="70" t="str"/>
      <c r="M178" s="70" t="str"/>
      <c r="N178" s="70" t="str"/>
      <c r="O178" s="70" t="str"/>
      <c r="P178" s="27" t="str"/>
      <c r="Q178" s="27" t="str"/>
      <c r="R178" s="27" t="str"/>
      <c r="S178" s="27" t="str"/>
      <c r="T178" s="27" t="str"/>
      <c r="U178" s="27" t="str"/>
      <c r="V178" s="27" t="str"/>
      <c r="W178" s="27" t="str"/>
      <c r="X178" s="71">
        <f>IF(OR(F178="",I178=""),"",ROUND((I178-F178)*1440,2))</f>
        <v/>
      </c>
      <c r="Y178" s="71">
        <f>IF(OR(M178&lt;&gt;"Yes",I178="",N178=""),"",ROUND((N178-I178)*1440,2))</f>
        <v/>
      </c>
      <c r="Z178" s="71">
        <f>IF(OR(F178="",O178=""),"",ROUND((O178-F178)*1440,2))</f>
        <v/>
      </c>
      <c r="AA178" s="72">
        <f>IF(E178="Yes",IF(OR(G178="",P178&lt;&gt;1),1,0),0)</f>
        <v/>
      </c>
      <c r="AB178" s="72">
        <f>IF(E178="Yes",IF(Q178="No",1,0),0)</f>
        <v/>
      </c>
      <c r="AC178" s="72">
        <f>IF(E178="Yes",IF(P178&gt;1,1,0),0)</f>
        <v/>
      </c>
      <c r="AD178" s="72">
        <f>IF(AND(E178="Yes",J178&lt;&gt;"",K178&lt;&gt;"",J178&lt;&gt;K178),1,0)</f>
        <v/>
      </c>
      <c r="AE178" s="72">
        <f>IF(E178="Yes",IF(OR(I178="",X178&gt;U178),1,0),0)</f>
        <v/>
      </c>
      <c r="AF178" s="72">
        <f>IF(M178="Yes",IF(OR(N178="",Y178&gt;V178),1,0),0)</f>
        <v/>
      </c>
      <c r="AG178" s="72">
        <f>IF(E178="Yes",IF(AND(AA178=0,AC178=0,AD178=0,AE178=0,J178&lt;&gt;"",K178&lt;&gt;""),1,0),0)</f>
        <v/>
      </c>
      <c r="AH178" s="27">
        <f>IF(E178&lt;&gt;"Yes","Excluded",IF(OR(AA178=1,AC178=1,AD178=1,AE178=1,AF178=1,AJ178=1),"Fail",IF(OR(AND(AB178=1,OR(R178&lt;&gt;"Yes",S178&lt;&gt;"Yes")),AK178=1),"Warning","Pass")))</f>
        <v/>
      </c>
      <c r="AI178" s="27" t="str"/>
      <c r="AJ178" s="73">
        <f>IF(E178="Yes",IF(OR(O178="",Z178&gt;W178),1,0),0)</f>
        <v/>
      </c>
      <c r="AK178" s="73">
        <f>IF(E178="Yes",IF(T178="Yes",0,1),0)</f>
        <v/>
      </c>
    </row>
    <row r="179">
      <c r="A179" s="27" t="str"/>
      <c r="B179" s="27" t="str"/>
      <c r="C179" s="27" t="str"/>
      <c r="D179" s="27" t="str"/>
      <c r="E179" s="27" t="str"/>
      <c r="F179" s="70" t="str"/>
      <c r="G179" s="70" t="str"/>
      <c r="H179" s="70" t="str"/>
      <c r="I179" s="70" t="str"/>
      <c r="J179" s="70" t="str"/>
      <c r="K179" s="70" t="str"/>
      <c r="L179" s="70" t="str"/>
      <c r="M179" s="70" t="str"/>
      <c r="N179" s="70" t="str"/>
      <c r="O179" s="70" t="str"/>
      <c r="P179" s="27" t="str"/>
      <c r="Q179" s="27" t="str"/>
      <c r="R179" s="27" t="str"/>
      <c r="S179" s="27" t="str"/>
      <c r="T179" s="27" t="str"/>
      <c r="U179" s="27" t="str"/>
      <c r="V179" s="27" t="str"/>
      <c r="W179" s="27" t="str"/>
      <c r="X179" s="71">
        <f>IF(OR(F179="",I179=""),"",ROUND((I179-F179)*1440,2))</f>
        <v/>
      </c>
      <c r="Y179" s="71">
        <f>IF(OR(M179&lt;&gt;"Yes",I179="",N179=""),"",ROUND((N179-I179)*1440,2))</f>
        <v/>
      </c>
      <c r="Z179" s="71">
        <f>IF(OR(F179="",O179=""),"",ROUND((O179-F179)*1440,2))</f>
        <v/>
      </c>
      <c r="AA179" s="72">
        <f>IF(E179="Yes",IF(OR(G179="",P179&lt;&gt;1),1,0),0)</f>
        <v/>
      </c>
      <c r="AB179" s="72">
        <f>IF(E179="Yes",IF(Q179="No",1,0),0)</f>
        <v/>
      </c>
      <c r="AC179" s="72">
        <f>IF(E179="Yes",IF(P179&gt;1,1,0),0)</f>
        <v/>
      </c>
      <c r="AD179" s="72">
        <f>IF(AND(E179="Yes",J179&lt;&gt;"",K179&lt;&gt;"",J179&lt;&gt;K179),1,0)</f>
        <v/>
      </c>
      <c r="AE179" s="72">
        <f>IF(E179="Yes",IF(OR(I179="",X179&gt;U179),1,0),0)</f>
        <v/>
      </c>
      <c r="AF179" s="72">
        <f>IF(M179="Yes",IF(OR(N179="",Y179&gt;V179),1,0),0)</f>
        <v/>
      </c>
      <c r="AG179" s="72">
        <f>IF(E179="Yes",IF(AND(AA179=0,AC179=0,AD179=0,AE179=0,J179&lt;&gt;"",K179&lt;&gt;""),1,0),0)</f>
        <v/>
      </c>
      <c r="AH179" s="27">
        <f>IF(E179&lt;&gt;"Yes","Excluded",IF(OR(AA179=1,AC179=1,AD179=1,AE179=1,AF179=1,AJ179=1),"Fail",IF(OR(AND(AB179=1,OR(R179&lt;&gt;"Yes",S179&lt;&gt;"Yes")),AK179=1),"Warning","Pass")))</f>
        <v/>
      </c>
      <c r="AI179" s="27" t="str"/>
      <c r="AJ179" s="73">
        <f>IF(E179="Yes",IF(OR(O179="",Z179&gt;W179),1,0),0)</f>
        <v/>
      </c>
      <c r="AK179" s="73">
        <f>IF(E179="Yes",IF(T179="Yes",0,1),0)</f>
        <v/>
      </c>
    </row>
    <row r="180">
      <c r="A180" s="27" t="str"/>
      <c r="B180" s="27" t="str"/>
      <c r="C180" s="27" t="str"/>
      <c r="D180" s="27" t="str"/>
      <c r="E180" s="27" t="str"/>
      <c r="F180" s="70" t="str"/>
      <c r="G180" s="70" t="str"/>
      <c r="H180" s="70" t="str"/>
      <c r="I180" s="70" t="str"/>
      <c r="J180" s="70" t="str"/>
      <c r="K180" s="70" t="str"/>
      <c r="L180" s="70" t="str"/>
      <c r="M180" s="70" t="str"/>
      <c r="N180" s="70" t="str"/>
      <c r="O180" s="70" t="str"/>
      <c r="P180" s="27" t="str"/>
      <c r="Q180" s="27" t="str"/>
      <c r="R180" s="27" t="str"/>
      <c r="S180" s="27" t="str"/>
      <c r="T180" s="27" t="str"/>
      <c r="U180" s="27" t="str"/>
      <c r="V180" s="27" t="str"/>
      <c r="W180" s="27" t="str"/>
      <c r="X180" s="71">
        <f>IF(OR(F180="",I180=""),"",ROUND((I180-F180)*1440,2))</f>
        <v/>
      </c>
      <c r="Y180" s="71">
        <f>IF(OR(M180&lt;&gt;"Yes",I180="",N180=""),"",ROUND((N180-I180)*1440,2))</f>
        <v/>
      </c>
      <c r="Z180" s="71">
        <f>IF(OR(F180="",O180=""),"",ROUND((O180-F180)*1440,2))</f>
        <v/>
      </c>
      <c r="AA180" s="72">
        <f>IF(E180="Yes",IF(OR(G180="",P180&lt;&gt;1),1,0),0)</f>
        <v/>
      </c>
      <c r="AB180" s="72">
        <f>IF(E180="Yes",IF(Q180="No",1,0),0)</f>
        <v/>
      </c>
      <c r="AC180" s="72">
        <f>IF(E180="Yes",IF(P180&gt;1,1,0),0)</f>
        <v/>
      </c>
      <c r="AD180" s="72">
        <f>IF(AND(E180="Yes",J180&lt;&gt;"",K180&lt;&gt;"",J180&lt;&gt;K180),1,0)</f>
        <v/>
      </c>
      <c r="AE180" s="72">
        <f>IF(E180="Yes",IF(OR(I180="",X180&gt;U180),1,0),0)</f>
        <v/>
      </c>
      <c r="AF180" s="72">
        <f>IF(M180="Yes",IF(OR(N180="",Y180&gt;V180),1,0),0)</f>
        <v/>
      </c>
      <c r="AG180" s="72">
        <f>IF(E180="Yes",IF(AND(AA180=0,AC180=0,AD180=0,AE180=0,J180&lt;&gt;"",K180&lt;&gt;""),1,0),0)</f>
        <v/>
      </c>
      <c r="AH180" s="27">
        <f>IF(E180&lt;&gt;"Yes","Excluded",IF(OR(AA180=1,AC180=1,AD180=1,AE180=1,AF180=1,AJ180=1),"Fail",IF(OR(AND(AB180=1,OR(R180&lt;&gt;"Yes",S180&lt;&gt;"Yes")),AK180=1),"Warning","Pass")))</f>
        <v/>
      </c>
      <c r="AI180" s="27" t="str"/>
      <c r="AJ180" s="73">
        <f>IF(E180="Yes",IF(OR(O180="",Z180&gt;W180),1,0),0)</f>
        <v/>
      </c>
      <c r="AK180" s="73">
        <f>IF(E180="Yes",IF(T180="Yes",0,1),0)</f>
        <v/>
      </c>
    </row>
    <row r="181">
      <c r="A181" s="27" t="str"/>
      <c r="B181" s="27" t="str"/>
      <c r="C181" s="27" t="str"/>
      <c r="D181" s="27" t="str"/>
      <c r="E181" s="27" t="str"/>
      <c r="F181" s="70" t="str"/>
      <c r="G181" s="70" t="str"/>
      <c r="H181" s="70" t="str"/>
      <c r="I181" s="70" t="str"/>
      <c r="J181" s="70" t="str"/>
      <c r="K181" s="70" t="str"/>
      <c r="L181" s="70" t="str"/>
      <c r="M181" s="70" t="str"/>
      <c r="N181" s="70" t="str"/>
      <c r="O181" s="70" t="str"/>
      <c r="P181" s="27" t="str"/>
      <c r="Q181" s="27" t="str"/>
      <c r="R181" s="27" t="str"/>
      <c r="S181" s="27" t="str"/>
      <c r="T181" s="27" t="str"/>
      <c r="U181" s="27" t="str"/>
      <c r="V181" s="27" t="str"/>
      <c r="W181" s="27" t="str"/>
      <c r="X181" s="71">
        <f>IF(OR(F181="",I181=""),"",ROUND((I181-F181)*1440,2))</f>
        <v/>
      </c>
      <c r="Y181" s="71">
        <f>IF(OR(M181&lt;&gt;"Yes",I181="",N181=""),"",ROUND((N181-I181)*1440,2))</f>
        <v/>
      </c>
      <c r="Z181" s="71">
        <f>IF(OR(F181="",O181=""),"",ROUND((O181-F181)*1440,2))</f>
        <v/>
      </c>
      <c r="AA181" s="72">
        <f>IF(E181="Yes",IF(OR(G181="",P181&lt;&gt;1),1,0),0)</f>
        <v/>
      </c>
      <c r="AB181" s="72">
        <f>IF(E181="Yes",IF(Q181="No",1,0),0)</f>
        <v/>
      </c>
      <c r="AC181" s="72">
        <f>IF(E181="Yes",IF(P181&gt;1,1,0),0)</f>
        <v/>
      </c>
      <c r="AD181" s="72">
        <f>IF(AND(E181="Yes",J181&lt;&gt;"",K181&lt;&gt;"",J181&lt;&gt;K181),1,0)</f>
        <v/>
      </c>
      <c r="AE181" s="72">
        <f>IF(E181="Yes",IF(OR(I181="",X181&gt;U181),1,0),0)</f>
        <v/>
      </c>
      <c r="AF181" s="72">
        <f>IF(M181="Yes",IF(OR(N181="",Y181&gt;V181),1,0),0)</f>
        <v/>
      </c>
      <c r="AG181" s="72">
        <f>IF(E181="Yes",IF(AND(AA181=0,AC181=0,AD181=0,AE181=0,J181&lt;&gt;"",K181&lt;&gt;""),1,0),0)</f>
        <v/>
      </c>
      <c r="AH181" s="27">
        <f>IF(E181&lt;&gt;"Yes","Excluded",IF(OR(AA181=1,AC181=1,AD181=1,AE181=1,AF181=1,AJ181=1),"Fail",IF(OR(AND(AB181=1,OR(R181&lt;&gt;"Yes",S181&lt;&gt;"Yes")),AK181=1),"Warning","Pass")))</f>
        <v/>
      </c>
      <c r="AI181" s="27" t="str"/>
      <c r="AJ181" s="73">
        <f>IF(E181="Yes",IF(OR(O181="",Z181&gt;W181),1,0),0)</f>
        <v/>
      </c>
      <c r="AK181" s="73">
        <f>IF(E181="Yes",IF(T181="Yes",0,1),0)</f>
        <v/>
      </c>
    </row>
    <row r="182">
      <c r="A182" s="27" t="str"/>
      <c r="B182" s="27" t="str"/>
      <c r="C182" s="27" t="str"/>
      <c r="D182" s="27" t="str"/>
      <c r="E182" s="27" t="str"/>
      <c r="F182" s="70" t="str"/>
      <c r="G182" s="70" t="str"/>
      <c r="H182" s="70" t="str"/>
      <c r="I182" s="70" t="str"/>
      <c r="J182" s="70" t="str"/>
      <c r="K182" s="70" t="str"/>
      <c r="L182" s="70" t="str"/>
      <c r="M182" s="70" t="str"/>
      <c r="N182" s="70" t="str"/>
      <c r="O182" s="70" t="str"/>
      <c r="P182" s="27" t="str"/>
      <c r="Q182" s="27" t="str"/>
      <c r="R182" s="27" t="str"/>
      <c r="S182" s="27" t="str"/>
      <c r="T182" s="27" t="str"/>
      <c r="U182" s="27" t="str"/>
      <c r="V182" s="27" t="str"/>
      <c r="W182" s="27" t="str"/>
      <c r="X182" s="71">
        <f>IF(OR(F182="",I182=""),"",ROUND((I182-F182)*1440,2))</f>
        <v/>
      </c>
      <c r="Y182" s="71">
        <f>IF(OR(M182&lt;&gt;"Yes",I182="",N182=""),"",ROUND((N182-I182)*1440,2))</f>
        <v/>
      </c>
      <c r="Z182" s="71">
        <f>IF(OR(F182="",O182=""),"",ROUND((O182-F182)*1440,2))</f>
        <v/>
      </c>
      <c r="AA182" s="72">
        <f>IF(E182="Yes",IF(OR(G182="",P182&lt;&gt;1),1,0),0)</f>
        <v/>
      </c>
      <c r="AB182" s="72">
        <f>IF(E182="Yes",IF(Q182="No",1,0),0)</f>
        <v/>
      </c>
      <c r="AC182" s="72">
        <f>IF(E182="Yes",IF(P182&gt;1,1,0),0)</f>
        <v/>
      </c>
      <c r="AD182" s="72">
        <f>IF(AND(E182="Yes",J182&lt;&gt;"",K182&lt;&gt;"",J182&lt;&gt;K182),1,0)</f>
        <v/>
      </c>
      <c r="AE182" s="72">
        <f>IF(E182="Yes",IF(OR(I182="",X182&gt;U182),1,0),0)</f>
        <v/>
      </c>
      <c r="AF182" s="72">
        <f>IF(M182="Yes",IF(OR(N182="",Y182&gt;V182),1,0),0)</f>
        <v/>
      </c>
      <c r="AG182" s="72">
        <f>IF(E182="Yes",IF(AND(AA182=0,AC182=0,AD182=0,AE182=0,J182&lt;&gt;"",K182&lt;&gt;""),1,0),0)</f>
        <v/>
      </c>
      <c r="AH182" s="27">
        <f>IF(E182&lt;&gt;"Yes","Excluded",IF(OR(AA182=1,AC182=1,AD182=1,AE182=1,AF182=1,AJ182=1),"Fail",IF(OR(AND(AB182=1,OR(R182&lt;&gt;"Yes",S182&lt;&gt;"Yes")),AK182=1),"Warning","Pass")))</f>
        <v/>
      </c>
      <c r="AI182" s="27" t="str"/>
      <c r="AJ182" s="73">
        <f>IF(E182="Yes",IF(OR(O182="",Z182&gt;W182),1,0),0)</f>
        <v/>
      </c>
      <c r="AK182" s="73">
        <f>IF(E182="Yes",IF(T182="Yes",0,1),0)</f>
        <v/>
      </c>
    </row>
    <row r="183">
      <c r="A183" s="27" t="str"/>
      <c r="B183" s="27" t="str"/>
      <c r="C183" s="27" t="str"/>
      <c r="D183" s="27" t="str"/>
      <c r="E183" s="27" t="str"/>
      <c r="F183" s="70" t="str"/>
      <c r="G183" s="70" t="str"/>
      <c r="H183" s="70" t="str"/>
      <c r="I183" s="70" t="str"/>
      <c r="J183" s="70" t="str"/>
      <c r="K183" s="70" t="str"/>
      <c r="L183" s="70" t="str"/>
      <c r="M183" s="70" t="str"/>
      <c r="N183" s="70" t="str"/>
      <c r="O183" s="70" t="str"/>
      <c r="P183" s="27" t="str"/>
      <c r="Q183" s="27" t="str"/>
      <c r="R183" s="27" t="str"/>
      <c r="S183" s="27" t="str"/>
      <c r="T183" s="27" t="str"/>
      <c r="U183" s="27" t="str"/>
      <c r="V183" s="27" t="str"/>
      <c r="W183" s="27" t="str"/>
      <c r="X183" s="71">
        <f>IF(OR(F183="",I183=""),"",ROUND((I183-F183)*1440,2))</f>
        <v/>
      </c>
      <c r="Y183" s="71">
        <f>IF(OR(M183&lt;&gt;"Yes",I183="",N183=""),"",ROUND((N183-I183)*1440,2))</f>
        <v/>
      </c>
      <c r="Z183" s="71">
        <f>IF(OR(F183="",O183=""),"",ROUND((O183-F183)*1440,2))</f>
        <v/>
      </c>
      <c r="AA183" s="72">
        <f>IF(E183="Yes",IF(OR(G183="",P183&lt;&gt;1),1,0),0)</f>
        <v/>
      </c>
      <c r="AB183" s="72">
        <f>IF(E183="Yes",IF(Q183="No",1,0),0)</f>
        <v/>
      </c>
      <c r="AC183" s="72">
        <f>IF(E183="Yes",IF(P183&gt;1,1,0),0)</f>
        <v/>
      </c>
      <c r="AD183" s="72">
        <f>IF(AND(E183="Yes",J183&lt;&gt;"",K183&lt;&gt;"",J183&lt;&gt;K183),1,0)</f>
        <v/>
      </c>
      <c r="AE183" s="72">
        <f>IF(E183="Yes",IF(OR(I183="",X183&gt;U183),1,0),0)</f>
        <v/>
      </c>
      <c r="AF183" s="72">
        <f>IF(M183="Yes",IF(OR(N183="",Y183&gt;V183),1,0),0)</f>
        <v/>
      </c>
      <c r="AG183" s="72">
        <f>IF(E183="Yes",IF(AND(AA183=0,AC183=0,AD183=0,AE183=0,J183&lt;&gt;"",K183&lt;&gt;""),1,0),0)</f>
        <v/>
      </c>
      <c r="AH183" s="27">
        <f>IF(E183&lt;&gt;"Yes","Excluded",IF(OR(AA183=1,AC183=1,AD183=1,AE183=1,AF183=1,AJ183=1),"Fail",IF(OR(AND(AB183=1,OR(R183&lt;&gt;"Yes",S183&lt;&gt;"Yes")),AK183=1),"Warning","Pass")))</f>
        <v/>
      </c>
      <c r="AI183" s="27" t="str"/>
      <c r="AJ183" s="73">
        <f>IF(E183="Yes",IF(OR(O183="",Z183&gt;W183),1,0),0)</f>
        <v/>
      </c>
      <c r="AK183" s="73">
        <f>IF(E183="Yes",IF(T183="Yes",0,1),0)</f>
        <v/>
      </c>
    </row>
    <row r="184">
      <c r="A184" s="27" t="str"/>
      <c r="B184" s="27" t="str"/>
      <c r="C184" s="27" t="str"/>
      <c r="D184" s="27" t="str"/>
      <c r="E184" s="27" t="str"/>
      <c r="F184" s="70" t="str"/>
      <c r="G184" s="70" t="str"/>
      <c r="H184" s="70" t="str"/>
      <c r="I184" s="70" t="str"/>
      <c r="J184" s="70" t="str"/>
      <c r="K184" s="70" t="str"/>
      <c r="L184" s="70" t="str"/>
      <c r="M184" s="70" t="str"/>
      <c r="N184" s="70" t="str"/>
      <c r="O184" s="70" t="str"/>
      <c r="P184" s="27" t="str"/>
      <c r="Q184" s="27" t="str"/>
      <c r="R184" s="27" t="str"/>
      <c r="S184" s="27" t="str"/>
      <c r="T184" s="27" t="str"/>
      <c r="U184" s="27" t="str"/>
      <c r="V184" s="27" t="str"/>
      <c r="W184" s="27" t="str"/>
      <c r="X184" s="71">
        <f>IF(OR(F184="",I184=""),"",ROUND((I184-F184)*1440,2))</f>
        <v/>
      </c>
      <c r="Y184" s="71">
        <f>IF(OR(M184&lt;&gt;"Yes",I184="",N184=""),"",ROUND((N184-I184)*1440,2))</f>
        <v/>
      </c>
      <c r="Z184" s="71">
        <f>IF(OR(F184="",O184=""),"",ROUND((O184-F184)*1440,2))</f>
        <v/>
      </c>
      <c r="AA184" s="72">
        <f>IF(E184="Yes",IF(OR(G184="",P184&lt;&gt;1),1,0),0)</f>
        <v/>
      </c>
      <c r="AB184" s="72">
        <f>IF(E184="Yes",IF(Q184="No",1,0),0)</f>
        <v/>
      </c>
      <c r="AC184" s="72">
        <f>IF(E184="Yes",IF(P184&gt;1,1,0),0)</f>
        <v/>
      </c>
      <c r="AD184" s="72">
        <f>IF(AND(E184="Yes",J184&lt;&gt;"",K184&lt;&gt;"",J184&lt;&gt;K184),1,0)</f>
        <v/>
      </c>
      <c r="AE184" s="72">
        <f>IF(E184="Yes",IF(OR(I184="",X184&gt;U184),1,0),0)</f>
        <v/>
      </c>
      <c r="AF184" s="72">
        <f>IF(M184="Yes",IF(OR(N184="",Y184&gt;V184),1,0),0)</f>
        <v/>
      </c>
      <c r="AG184" s="72">
        <f>IF(E184="Yes",IF(AND(AA184=0,AC184=0,AD184=0,AE184=0,J184&lt;&gt;"",K184&lt;&gt;""),1,0),0)</f>
        <v/>
      </c>
      <c r="AH184" s="27">
        <f>IF(E184&lt;&gt;"Yes","Excluded",IF(OR(AA184=1,AC184=1,AD184=1,AE184=1,AF184=1,AJ184=1),"Fail",IF(OR(AND(AB184=1,OR(R184&lt;&gt;"Yes",S184&lt;&gt;"Yes")),AK184=1),"Warning","Pass")))</f>
        <v/>
      </c>
      <c r="AI184" s="27" t="str"/>
      <c r="AJ184" s="73">
        <f>IF(E184="Yes",IF(OR(O184="",Z184&gt;W184),1,0),0)</f>
        <v/>
      </c>
      <c r="AK184" s="73">
        <f>IF(E184="Yes",IF(T184="Yes",0,1),0)</f>
        <v/>
      </c>
    </row>
    <row r="185">
      <c r="A185" s="27" t="str"/>
      <c r="B185" s="27" t="str"/>
      <c r="C185" s="27" t="str"/>
      <c r="D185" s="27" t="str"/>
      <c r="E185" s="27" t="str"/>
      <c r="F185" s="70" t="str"/>
      <c r="G185" s="70" t="str"/>
      <c r="H185" s="70" t="str"/>
      <c r="I185" s="70" t="str"/>
      <c r="J185" s="70" t="str"/>
      <c r="K185" s="70" t="str"/>
      <c r="L185" s="70" t="str"/>
      <c r="M185" s="70" t="str"/>
      <c r="N185" s="70" t="str"/>
      <c r="O185" s="70" t="str"/>
      <c r="P185" s="27" t="str"/>
      <c r="Q185" s="27" t="str"/>
      <c r="R185" s="27" t="str"/>
      <c r="S185" s="27" t="str"/>
      <c r="T185" s="27" t="str"/>
      <c r="U185" s="27" t="str"/>
      <c r="V185" s="27" t="str"/>
      <c r="W185" s="27" t="str"/>
      <c r="X185" s="71">
        <f>IF(OR(F185="",I185=""),"",ROUND((I185-F185)*1440,2))</f>
        <v/>
      </c>
      <c r="Y185" s="71">
        <f>IF(OR(M185&lt;&gt;"Yes",I185="",N185=""),"",ROUND((N185-I185)*1440,2))</f>
        <v/>
      </c>
      <c r="Z185" s="71">
        <f>IF(OR(F185="",O185=""),"",ROUND((O185-F185)*1440,2))</f>
        <v/>
      </c>
      <c r="AA185" s="72">
        <f>IF(E185="Yes",IF(OR(G185="",P185&lt;&gt;1),1,0),0)</f>
        <v/>
      </c>
      <c r="AB185" s="72">
        <f>IF(E185="Yes",IF(Q185="No",1,0),0)</f>
        <v/>
      </c>
      <c r="AC185" s="72">
        <f>IF(E185="Yes",IF(P185&gt;1,1,0),0)</f>
        <v/>
      </c>
      <c r="AD185" s="72">
        <f>IF(AND(E185="Yes",J185&lt;&gt;"",K185&lt;&gt;"",J185&lt;&gt;K185),1,0)</f>
        <v/>
      </c>
      <c r="AE185" s="72">
        <f>IF(E185="Yes",IF(OR(I185="",X185&gt;U185),1,0),0)</f>
        <v/>
      </c>
      <c r="AF185" s="72">
        <f>IF(M185="Yes",IF(OR(N185="",Y185&gt;V185),1,0),0)</f>
        <v/>
      </c>
      <c r="AG185" s="72">
        <f>IF(E185="Yes",IF(AND(AA185=0,AC185=0,AD185=0,AE185=0,J185&lt;&gt;"",K185&lt;&gt;""),1,0),0)</f>
        <v/>
      </c>
      <c r="AH185" s="27">
        <f>IF(E185&lt;&gt;"Yes","Excluded",IF(OR(AA185=1,AC185=1,AD185=1,AE185=1,AF185=1,AJ185=1),"Fail",IF(OR(AND(AB185=1,OR(R185&lt;&gt;"Yes",S185&lt;&gt;"Yes")),AK185=1),"Warning","Pass")))</f>
        <v/>
      </c>
      <c r="AI185" s="27" t="str"/>
      <c r="AJ185" s="73">
        <f>IF(E185="Yes",IF(OR(O185="",Z185&gt;W185),1,0),0)</f>
        <v/>
      </c>
      <c r="AK185" s="73">
        <f>IF(E185="Yes",IF(T185="Yes",0,1),0)</f>
        <v/>
      </c>
    </row>
    <row r="186">
      <c r="A186" s="27" t="str"/>
      <c r="B186" s="27" t="str"/>
      <c r="C186" s="27" t="str"/>
      <c r="D186" s="27" t="str"/>
      <c r="E186" s="27" t="str"/>
      <c r="F186" s="70" t="str"/>
      <c r="G186" s="70" t="str"/>
      <c r="H186" s="70" t="str"/>
      <c r="I186" s="70" t="str"/>
      <c r="J186" s="70" t="str"/>
      <c r="K186" s="70" t="str"/>
      <c r="L186" s="70" t="str"/>
      <c r="M186" s="70" t="str"/>
      <c r="N186" s="70" t="str"/>
      <c r="O186" s="70" t="str"/>
      <c r="P186" s="27" t="str"/>
      <c r="Q186" s="27" t="str"/>
      <c r="R186" s="27" t="str"/>
      <c r="S186" s="27" t="str"/>
      <c r="T186" s="27" t="str"/>
      <c r="U186" s="27" t="str"/>
      <c r="V186" s="27" t="str"/>
      <c r="W186" s="27" t="str"/>
      <c r="X186" s="71">
        <f>IF(OR(F186="",I186=""),"",ROUND((I186-F186)*1440,2))</f>
        <v/>
      </c>
      <c r="Y186" s="71">
        <f>IF(OR(M186&lt;&gt;"Yes",I186="",N186=""),"",ROUND((N186-I186)*1440,2))</f>
        <v/>
      </c>
      <c r="Z186" s="71">
        <f>IF(OR(F186="",O186=""),"",ROUND((O186-F186)*1440,2))</f>
        <v/>
      </c>
      <c r="AA186" s="72">
        <f>IF(E186="Yes",IF(OR(G186="",P186&lt;&gt;1),1,0),0)</f>
        <v/>
      </c>
      <c r="AB186" s="72">
        <f>IF(E186="Yes",IF(Q186="No",1,0),0)</f>
        <v/>
      </c>
      <c r="AC186" s="72">
        <f>IF(E186="Yes",IF(P186&gt;1,1,0),0)</f>
        <v/>
      </c>
      <c r="AD186" s="72">
        <f>IF(AND(E186="Yes",J186&lt;&gt;"",K186&lt;&gt;"",J186&lt;&gt;K186),1,0)</f>
        <v/>
      </c>
      <c r="AE186" s="72">
        <f>IF(E186="Yes",IF(OR(I186="",X186&gt;U186),1,0),0)</f>
        <v/>
      </c>
      <c r="AF186" s="72">
        <f>IF(M186="Yes",IF(OR(N186="",Y186&gt;V186),1,0),0)</f>
        <v/>
      </c>
      <c r="AG186" s="72">
        <f>IF(E186="Yes",IF(AND(AA186=0,AC186=0,AD186=0,AE186=0,J186&lt;&gt;"",K186&lt;&gt;""),1,0),0)</f>
        <v/>
      </c>
      <c r="AH186" s="27">
        <f>IF(E186&lt;&gt;"Yes","Excluded",IF(OR(AA186=1,AC186=1,AD186=1,AE186=1,AF186=1,AJ186=1),"Fail",IF(OR(AND(AB186=1,OR(R186&lt;&gt;"Yes",S186&lt;&gt;"Yes")),AK186=1),"Warning","Pass")))</f>
        <v/>
      </c>
      <c r="AI186" s="27" t="str"/>
      <c r="AJ186" s="73">
        <f>IF(E186="Yes",IF(OR(O186="",Z186&gt;W186),1,0),0)</f>
        <v/>
      </c>
      <c r="AK186" s="73">
        <f>IF(E186="Yes",IF(T186="Yes",0,1),0)</f>
        <v/>
      </c>
    </row>
    <row r="187">
      <c r="A187" s="27" t="str"/>
      <c r="B187" s="27" t="str"/>
      <c r="C187" s="27" t="str"/>
      <c r="D187" s="27" t="str"/>
      <c r="E187" s="27" t="str"/>
      <c r="F187" s="70" t="str"/>
      <c r="G187" s="70" t="str"/>
      <c r="H187" s="70" t="str"/>
      <c r="I187" s="70" t="str"/>
      <c r="J187" s="70" t="str"/>
      <c r="K187" s="70" t="str"/>
      <c r="L187" s="70" t="str"/>
      <c r="M187" s="70" t="str"/>
      <c r="N187" s="70" t="str"/>
      <c r="O187" s="70" t="str"/>
      <c r="P187" s="27" t="str"/>
      <c r="Q187" s="27" t="str"/>
      <c r="R187" s="27" t="str"/>
      <c r="S187" s="27" t="str"/>
      <c r="T187" s="27" t="str"/>
      <c r="U187" s="27" t="str"/>
      <c r="V187" s="27" t="str"/>
      <c r="W187" s="27" t="str"/>
      <c r="X187" s="71">
        <f>IF(OR(F187="",I187=""),"",ROUND((I187-F187)*1440,2))</f>
        <v/>
      </c>
      <c r="Y187" s="71">
        <f>IF(OR(M187&lt;&gt;"Yes",I187="",N187=""),"",ROUND((N187-I187)*1440,2))</f>
        <v/>
      </c>
      <c r="Z187" s="71">
        <f>IF(OR(F187="",O187=""),"",ROUND((O187-F187)*1440,2))</f>
        <v/>
      </c>
      <c r="AA187" s="72">
        <f>IF(E187="Yes",IF(OR(G187="",P187&lt;&gt;1),1,0),0)</f>
        <v/>
      </c>
      <c r="AB187" s="72">
        <f>IF(E187="Yes",IF(Q187="No",1,0),0)</f>
        <v/>
      </c>
      <c r="AC187" s="72">
        <f>IF(E187="Yes",IF(P187&gt;1,1,0),0)</f>
        <v/>
      </c>
      <c r="AD187" s="72">
        <f>IF(AND(E187="Yes",J187&lt;&gt;"",K187&lt;&gt;"",J187&lt;&gt;K187),1,0)</f>
        <v/>
      </c>
      <c r="AE187" s="72">
        <f>IF(E187="Yes",IF(OR(I187="",X187&gt;U187),1,0),0)</f>
        <v/>
      </c>
      <c r="AF187" s="72">
        <f>IF(M187="Yes",IF(OR(N187="",Y187&gt;V187),1,0),0)</f>
        <v/>
      </c>
      <c r="AG187" s="72">
        <f>IF(E187="Yes",IF(AND(AA187=0,AC187=0,AD187=0,AE187=0,J187&lt;&gt;"",K187&lt;&gt;""),1,0),0)</f>
        <v/>
      </c>
      <c r="AH187" s="27">
        <f>IF(E187&lt;&gt;"Yes","Excluded",IF(OR(AA187=1,AC187=1,AD187=1,AE187=1,AF187=1,AJ187=1),"Fail",IF(OR(AND(AB187=1,OR(R187&lt;&gt;"Yes",S187&lt;&gt;"Yes")),AK187=1),"Warning","Pass")))</f>
        <v/>
      </c>
      <c r="AI187" s="27" t="str"/>
      <c r="AJ187" s="73">
        <f>IF(E187="Yes",IF(OR(O187="",Z187&gt;W187),1,0),0)</f>
        <v/>
      </c>
      <c r="AK187" s="73">
        <f>IF(E187="Yes",IF(T187="Yes",0,1),0)</f>
        <v/>
      </c>
    </row>
    <row r="188">
      <c r="A188" s="27" t="str"/>
      <c r="B188" s="27" t="str"/>
      <c r="C188" s="27" t="str"/>
      <c r="D188" s="27" t="str"/>
      <c r="E188" s="27" t="str"/>
      <c r="F188" s="70" t="str"/>
      <c r="G188" s="70" t="str"/>
      <c r="H188" s="70" t="str"/>
      <c r="I188" s="70" t="str"/>
      <c r="J188" s="70" t="str"/>
      <c r="K188" s="70" t="str"/>
      <c r="L188" s="70" t="str"/>
      <c r="M188" s="70" t="str"/>
      <c r="N188" s="70" t="str"/>
      <c r="O188" s="70" t="str"/>
      <c r="P188" s="27" t="str"/>
      <c r="Q188" s="27" t="str"/>
      <c r="R188" s="27" t="str"/>
      <c r="S188" s="27" t="str"/>
      <c r="T188" s="27" t="str"/>
      <c r="U188" s="27" t="str"/>
      <c r="V188" s="27" t="str"/>
      <c r="W188" s="27" t="str"/>
      <c r="X188" s="71">
        <f>IF(OR(F188="",I188=""),"",ROUND((I188-F188)*1440,2))</f>
        <v/>
      </c>
      <c r="Y188" s="71">
        <f>IF(OR(M188&lt;&gt;"Yes",I188="",N188=""),"",ROUND((N188-I188)*1440,2))</f>
        <v/>
      </c>
      <c r="Z188" s="71">
        <f>IF(OR(F188="",O188=""),"",ROUND((O188-F188)*1440,2))</f>
        <v/>
      </c>
      <c r="AA188" s="72">
        <f>IF(E188="Yes",IF(OR(G188="",P188&lt;&gt;1),1,0),0)</f>
        <v/>
      </c>
      <c r="AB188" s="72">
        <f>IF(E188="Yes",IF(Q188="No",1,0),0)</f>
        <v/>
      </c>
      <c r="AC188" s="72">
        <f>IF(E188="Yes",IF(P188&gt;1,1,0),0)</f>
        <v/>
      </c>
      <c r="AD188" s="72">
        <f>IF(AND(E188="Yes",J188&lt;&gt;"",K188&lt;&gt;"",J188&lt;&gt;K188),1,0)</f>
        <v/>
      </c>
      <c r="AE188" s="72">
        <f>IF(E188="Yes",IF(OR(I188="",X188&gt;U188),1,0),0)</f>
        <v/>
      </c>
      <c r="AF188" s="72">
        <f>IF(M188="Yes",IF(OR(N188="",Y188&gt;V188),1,0),0)</f>
        <v/>
      </c>
      <c r="AG188" s="72">
        <f>IF(E188="Yes",IF(AND(AA188=0,AC188=0,AD188=0,AE188=0,J188&lt;&gt;"",K188&lt;&gt;""),1,0),0)</f>
        <v/>
      </c>
      <c r="AH188" s="27">
        <f>IF(E188&lt;&gt;"Yes","Excluded",IF(OR(AA188=1,AC188=1,AD188=1,AE188=1,AF188=1,AJ188=1),"Fail",IF(OR(AND(AB188=1,OR(R188&lt;&gt;"Yes",S188&lt;&gt;"Yes")),AK188=1),"Warning","Pass")))</f>
        <v/>
      </c>
      <c r="AI188" s="27" t="str"/>
      <c r="AJ188" s="73">
        <f>IF(E188="Yes",IF(OR(O188="",Z188&gt;W188),1,0),0)</f>
        <v/>
      </c>
      <c r="AK188" s="73">
        <f>IF(E188="Yes",IF(T188="Yes",0,1),0)</f>
        <v/>
      </c>
    </row>
    <row r="189">
      <c r="A189" s="27" t="str"/>
      <c r="B189" s="27" t="str"/>
      <c r="C189" s="27" t="str"/>
      <c r="D189" s="27" t="str"/>
      <c r="E189" s="27" t="str"/>
      <c r="F189" s="70" t="str"/>
      <c r="G189" s="70" t="str"/>
      <c r="H189" s="70" t="str"/>
      <c r="I189" s="70" t="str"/>
      <c r="J189" s="70" t="str"/>
      <c r="K189" s="70" t="str"/>
      <c r="L189" s="70" t="str"/>
      <c r="M189" s="70" t="str"/>
      <c r="N189" s="70" t="str"/>
      <c r="O189" s="70" t="str"/>
      <c r="P189" s="27" t="str"/>
      <c r="Q189" s="27" t="str"/>
      <c r="R189" s="27" t="str"/>
      <c r="S189" s="27" t="str"/>
      <c r="T189" s="27" t="str"/>
      <c r="U189" s="27" t="str"/>
      <c r="V189" s="27" t="str"/>
      <c r="W189" s="27" t="str"/>
      <c r="X189" s="71">
        <f>IF(OR(F189="",I189=""),"",ROUND((I189-F189)*1440,2))</f>
        <v/>
      </c>
      <c r="Y189" s="71">
        <f>IF(OR(M189&lt;&gt;"Yes",I189="",N189=""),"",ROUND((N189-I189)*1440,2))</f>
        <v/>
      </c>
      <c r="Z189" s="71">
        <f>IF(OR(F189="",O189=""),"",ROUND((O189-F189)*1440,2))</f>
        <v/>
      </c>
      <c r="AA189" s="72">
        <f>IF(E189="Yes",IF(OR(G189="",P189&lt;&gt;1),1,0),0)</f>
        <v/>
      </c>
      <c r="AB189" s="72">
        <f>IF(E189="Yes",IF(Q189="No",1,0),0)</f>
        <v/>
      </c>
      <c r="AC189" s="72">
        <f>IF(E189="Yes",IF(P189&gt;1,1,0),0)</f>
        <v/>
      </c>
      <c r="AD189" s="72">
        <f>IF(AND(E189="Yes",J189&lt;&gt;"",K189&lt;&gt;"",J189&lt;&gt;K189),1,0)</f>
        <v/>
      </c>
      <c r="AE189" s="72">
        <f>IF(E189="Yes",IF(OR(I189="",X189&gt;U189),1,0),0)</f>
        <v/>
      </c>
      <c r="AF189" s="72">
        <f>IF(M189="Yes",IF(OR(N189="",Y189&gt;V189),1,0),0)</f>
        <v/>
      </c>
      <c r="AG189" s="72">
        <f>IF(E189="Yes",IF(AND(AA189=0,AC189=0,AD189=0,AE189=0,J189&lt;&gt;"",K189&lt;&gt;""),1,0),0)</f>
        <v/>
      </c>
      <c r="AH189" s="27">
        <f>IF(E189&lt;&gt;"Yes","Excluded",IF(OR(AA189=1,AC189=1,AD189=1,AE189=1,AF189=1,AJ189=1),"Fail",IF(OR(AND(AB189=1,OR(R189&lt;&gt;"Yes",S189&lt;&gt;"Yes")),AK189=1),"Warning","Pass")))</f>
        <v/>
      </c>
      <c r="AI189" s="27" t="str"/>
      <c r="AJ189" s="73">
        <f>IF(E189="Yes",IF(OR(O189="",Z189&gt;W189),1,0),0)</f>
        <v/>
      </c>
      <c r="AK189" s="73">
        <f>IF(E189="Yes",IF(T189="Yes",0,1),0)</f>
        <v/>
      </c>
    </row>
    <row r="190">
      <c r="A190" s="27" t="str"/>
      <c r="B190" s="27" t="str"/>
      <c r="C190" s="27" t="str"/>
      <c r="D190" s="27" t="str"/>
      <c r="E190" s="27" t="str"/>
      <c r="F190" s="70" t="str"/>
      <c r="G190" s="70" t="str"/>
      <c r="H190" s="70" t="str"/>
      <c r="I190" s="70" t="str"/>
      <c r="J190" s="70" t="str"/>
      <c r="K190" s="70" t="str"/>
      <c r="L190" s="70" t="str"/>
      <c r="M190" s="70" t="str"/>
      <c r="N190" s="70" t="str"/>
      <c r="O190" s="70" t="str"/>
      <c r="P190" s="27" t="str"/>
      <c r="Q190" s="27" t="str"/>
      <c r="R190" s="27" t="str"/>
      <c r="S190" s="27" t="str"/>
      <c r="T190" s="27" t="str"/>
      <c r="U190" s="27" t="str"/>
      <c r="V190" s="27" t="str"/>
      <c r="W190" s="27" t="str"/>
      <c r="X190" s="71">
        <f>IF(OR(F190="",I190=""),"",ROUND((I190-F190)*1440,2))</f>
        <v/>
      </c>
      <c r="Y190" s="71">
        <f>IF(OR(M190&lt;&gt;"Yes",I190="",N190=""),"",ROUND((N190-I190)*1440,2))</f>
        <v/>
      </c>
      <c r="Z190" s="71">
        <f>IF(OR(F190="",O190=""),"",ROUND((O190-F190)*1440,2))</f>
        <v/>
      </c>
      <c r="AA190" s="72">
        <f>IF(E190="Yes",IF(OR(G190="",P190&lt;&gt;1),1,0),0)</f>
        <v/>
      </c>
      <c r="AB190" s="72">
        <f>IF(E190="Yes",IF(Q190="No",1,0),0)</f>
        <v/>
      </c>
      <c r="AC190" s="72">
        <f>IF(E190="Yes",IF(P190&gt;1,1,0),0)</f>
        <v/>
      </c>
      <c r="AD190" s="72">
        <f>IF(AND(E190="Yes",J190&lt;&gt;"",K190&lt;&gt;"",J190&lt;&gt;K190),1,0)</f>
        <v/>
      </c>
      <c r="AE190" s="72">
        <f>IF(E190="Yes",IF(OR(I190="",X190&gt;U190),1,0),0)</f>
        <v/>
      </c>
      <c r="AF190" s="72">
        <f>IF(M190="Yes",IF(OR(N190="",Y190&gt;V190),1,0),0)</f>
        <v/>
      </c>
      <c r="AG190" s="72">
        <f>IF(E190="Yes",IF(AND(AA190=0,AC190=0,AD190=0,AE190=0,J190&lt;&gt;"",K190&lt;&gt;""),1,0),0)</f>
        <v/>
      </c>
      <c r="AH190" s="27">
        <f>IF(E190&lt;&gt;"Yes","Excluded",IF(OR(AA190=1,AC190=1,AD190=1,AE190=1,AF190=1,AJ190=1),"Fail",IF(OR(AND(AB190=1,OR(R190&lt;&gt;"Yes",S190&lt;&gt;"Yes")),AK190=1),"Warning","Pass")))</f>
        <v/>
      </c>
      <c r="AI190" s="27" t="str"/>
      <c r="AJ190" s="73">
        <f>IF(E190="Yes",IF(OR(O190="",Z190&gt;W190),1,0),0)</f>
        <v/>
      </c>
      <c r="AK190" s="73">
        <f>IF(E190="Yes",IF(T190="Yes",0,1),0)</f>
        <v/>
      </c>
    </row>
    <row r="191">
      <c r="A191" s="27" t="str"/>
      <c r="B191" s="27" t="str"/>
      <c r="C191" s="27" t="str"/>
      <c r="D191" s="27" t="str"/>
      <c r="E191" s="27" t="str"/>
      <c r="F191" s="70" t="str"/>
      <c r="G191" s="70" t="str"/>
      <c r="H191" s="70" t="str"/>
      <c r="I191" s="70" t="str"/>
      <c r="J191" s="70" t="str"/>
      <c r="K191" s="70" t="str"/>
      <c r="L191" s="70" t="str"/>
      <c r="M191" s="70" t="str"/>
      <c r="N191" s="70" t="str"/>
      <c r="O191" s="70" t="str"/>
      <c r="P191" s="27" t="str"/>
      <c r="Q191" s="27" t="str"/>
      <c r="R191" s="27" t="str"/>
      <c r="S191" s="27" t="str"/>
      <c r="T191" s="27" t="str"/>
      <c r="U191" s="27" t="str"/>
      <c r="V191" s="27" t="str"/>
      <c r="W191" s="27" t="str"/>
      <c r="X191" s="71">
        <f>IF(OR(F191="",I191=""),"",ROUND((I191-F191)*1440,2))</f>
        <v/>
      </c>
      <c r="Y191" s="71">
        <f>IF(OR(M191&lt;&gt;"Yes",I191="",N191=""),"",ROUND((N191-I191)*1440,2))</f>
        <v/>
      </c>
      <c r="Z191" s="71">
        <f>IF(OR(F191="",O191=""),"",ROUND((O191-F191)*1440,2))</f>
        <v/>
      </c>
      <c r="AA191" s="72">
        <f>IF(E191="Yes",IF(OR(G191="",P191&lt;&gt;1),1,0),0)</f>
        <v/>
      </c>
      <c r="AB191" s="72">
        <f>IF(E191="Yes",IF(Q191="No",1,0),0)</f>
        <v/>
      </c>
      <c r="AC191" s="72">
        <f>IF(E191="Yes",IF(P191&gt;1,1,0),0)</f>
        <v/>
      </c>
      <c r="AD191" s="72">
        <f>IF(AND(E191="Yes",J191&lt;&gt;"",K191&lt;&gt;"",J191&lt;&gt;K191),1,0)</f>
        <v/>
      </c>
      <c r="AE191" s="72">
        <f>IF(E191="Yes",IF(OR(I191="",X191&gt;U191),1,0),0)</f>
        <v/>
      </c>
      <c r="AF191" s="72">
        <f>IF(M191="Yes",IF(OR(N191="",Y191&gt;V191),1,0),0)</f>
        <v/>
      </c>
      <c r="AG191" s="72">
        <f>IF(E191="Yes",IF(AND(AA191=0,AC191=0,AD191=0,AE191=0,J191&lt;&gt;"",K191&lt;&gt;""),1,0),0)</f>
        <v/>
      </c>
      <c r="AH191" s="27">
        <f>IF(E191&lt;&gt;"Yes","Excluded",IF(OR(AA191=1,AC191=1,AD191=1,AE191=1,AF191=1,AJ191=1),"Fail",IF(OR(AND(AB191=1,OR(R191&lt;&gt;"Yes",S191&lt;&gt;"Yes")),AK191=1),"Warning","Pass")))</f>
        <v/>
      </c>
      <c r="AI191" s="27" t="str"/>
      <c r="AJ191" s="73">
        <f>IF(E191="Yes",IF(OR(O191="",Z191&gt;W191),1,0),0)</f>
        <v/>
      </c>
      <c r="AK191" s="73">
        <f>IF(E191="Yes",IF(T191="Yes",0,1),0)</f>
        <v/>
      </c>
    </row>
    <row r="192">
      <c r="A192" s="27" t="str"/>
      <c r="B192" s="27" t="str"/>
      <c r="C192" s="27" t="str"/>
      <c r="D192" s="27" t="str"/>
      <c r="E192" s="27" t="str"/>
      <c r="F192" s="70" t="str"/>
      <c r="G192" s="70" t="str"/>
      <c r="H192" s="70" t="str"/>
      <c r="I192" s="70" t="str"/>
      <c r="J192" s="70" t="str"/>
      <c r="K192" s="70" t="str"/>
      <c r="L192" s="70" t="str"/>
      <c r="M192" s="70" t="str"/>
      <c r="N192" s="70" t="str"/>
      <c r="O192" s="70" t="str"/>
      <c r="P192" s="27" t="str"/>
      <c r="Q192" s="27" t="str"/>
      <c r="R192" s="27" t="str"/>
      <c r="S192" s="27" t="str"/>
      <c r="T192" s="27" t="str"/>
      <c r="U192" s="27" t="str"/>
      <c r="V192" s="27" t="str"/>
      <c r="W192" s="27" t="str"/>
      <c r="X192" s="71">
        <f>IF(OR(F192="",I192=""),"",ROUND((I192-F192)*1440,2))</f>
        <v/>
      </c>
      <c r="Y192" s="71">
        <f>IF(OR(M192&lt;&gt;"Yes",I192="",N192=""),"",ROUND((N192-I192)*1440,2))</f>
        <v/>
      </c>
      <c r="Z192" s="71">
        <f>IF(OR(F192="",O192=""),"",ROUND((O192-F192)*1440,2))</f>
        <v/>
      </c>
      <c r="AA192" s="72">
        <f>IF(E192="Yes",IF(OR(G192="",P192&lt;&gt;1),1,0),0)</f>
        <v/>
      </c>
      <c r="AB192" s="72">
        <f>IF(E192="Yes",IF(Q192="No",1,0),0)</f>
        <v/>
      </c>
      <c r="AC192" s="72">
        <f>IF(E192="Yes",IF(P192&gt;1,1,0),0)</f>
        <v/>
      </c>
      <c r="AD192" s="72">
        <f>IF(AND(E192="Yes",J192&lt;&gt;"",K192&lt;&gt;"",J192&lt;&gt;K192),1,0)</f>
        <v/>
      </c>
      <c r="AE192" s="72">
        <f>IF(E192="Yes",IF(OR(I192="",X192&gt;U192),1,0),0)</f>
        <v/>
      </c>
      <c r="AF192" s="72">
        <f>IF(M192="Yes",IF(OR(N192="",Y192&gt;V192),1,0),0)</f>
        <v/>
      </c>
      <c r="AG192" s="72">
        <f>IF(E192="Yes",IF(AND(AA192=0,AC192=0,AD192=0,AE192=0,J192&lt;&gt;"",K192&lt;&gt;""),1,0),0)</f>
        <v/>
      </c>
      <c r="AH192" s="27">
        <f>IF(E192&lt;&gt;"Yes","Excluded",IF(OR(AA192=1,AC192=1,AD192=1,AE192=1,AF192=1,AJ192=1),"Fail",IF(OR(AND(AB192=1,OR(R192&lt;&gt;"Yes",S192&lt;&gt;"Yes")),AK192=1),"Warning","Pass")))</f>
        <v/>
      </c>
      <c r="AI192" s="27" t="str"/>
      <c r="AJ192" s="73">
        <f>IF(E192="Yes",IF(OR(O192="",Z192&gt;W192),1,0),0)</f>
        <v/>
      </c>
      <c r="AK192" s="73">
        <f>IF(E192="Yes",IF(T192="Yes",0,1),0)</f>
        <v/>
      </c>
    </row>
    <row r="193">
      <c r="A193" s="27" t="str"/>
      <c r="B193" s="27" t="str"/>
      <c r="C193" s="27" t="str"/>
      <c r="D193" s="27" t="str"/>
      <c r="E193" s="27" t="str"/>
      <c r="F193" s="70" t="str"/>
      <c r="G193" s="70" t="str"/>
      <c r="H193" s="70" t="str"/>
      <c r="I193" s="70" t="str"/>
      <c r="J193" s="70" t="str"/>
      <c r="K193" s="70" t="str"/>
      <c r="L193" s="70" t="str"/>
      <c r="M193" s="70" t="str"/>
      <c r="N193" s="70" t="str"/>
      <c r="O193" s="70" t="str"/>
      <c r="P193" s="27" t="str"/>
      <c r="Q193" s="27" t="str"/>
      <c r="R193" s="27" t="str"/>
      <c r="S193" s="27" t="str"/>
      <c r="T193" s="27" t="str"/>
      <c r="U193" s="27" t="str"/>
      <c r="V193" s="27" t="str"/>
      <c r="W193" s="27" t="str"/>
      <c r="X193" s="71">
        <f>IF(OR(F193="",I193=""),"",ROUND((I193-F193)*1440,2))</f>
        <v/>
      </c>
      <c r="Y193" s="71">
        <f>IF(OR(M193&lt;&gt;"Yes",I193="",N193=""),"",ROUND((N193-I193)*1440,2))</f>
        <v/>
      </c>
      <c r="Z193" s="71">
        <f>IF(OR(F193="",O193=""),"",ROUND((O193-F193)*1440,2))</f>
        <v/>
      </c>
      <c r="AA193" s="72">
        <f>IF(E193="Yes",IF(OR(G193="",P193&lt;&gt;1),1,0),0)</f>
        <v/>
      </c>
      <c r="AB193" s="72">
        <f>IF(E193="Yes",IF(Q193="No",1,0),0)</f>
        <v/>
      </c>
      <c r="AC193" s="72">
        <f>IF(E193="Yes",IF(P193&gt;1,1,0),0)</f>
        <v/>
      </c>
      <c r="AD193" s="72">
        <f>IF(AND(E193="Yes",J193&lt;&gt;"",K193&lt;&gt;"",J193&lt;&gt;K193),1,0)</f>
        <v/>
      </c>
      <c r="AE193" s="72">
        <f>IF(E193="Yes",IF(OR(I193="",X193&gt;U193),1,0),0)</f>
        <v/>
      </c>
      <c r="AF193" s="72">
        <f>IF(M193="Yes",IF(OR(N193="",Y193&gt;V193),1,0),0)</f>
        <v/>
      </c>
      <c r="AG193" s="72">
        <f>IF(E193="Yes",IF(AND(AA193=0,AC193=0,AD193=0,AE193=0,J193&lt;&gt;"",K193&lt;&gt;""),1,0),0)</f>
        <v/>
      </c>
      <c r="AH193" s="27">
        <f>IF(E193&lt;&gt;"Yes","Excluded",IF(OR(AA193=1,AC193=1,AD193=1,AE193=1,AF193=1,AJ193=1),"Fail",IF(OR(AND(AB193=1,OR(R193&lt;&gt;"Yes",S193&lt;&gt;"Yes")),AK193=1),"Warning","Pass")))</f>
        <v/>
      </c>
      <c r="AI193" s="27" t="str"/>
      <c r="AJ193" s="73">
        <f>IF(E193="Yes",IF(OR(O193="",Z193&gt;W193),1,0),0)</f>
        <v/>
      </c>
      <c r="AK193" s="73">
        <f>IF(E193="Yes",IF(T193="Yes",0,1),0)</f>
        <v/>
      </c>
    </row>
    <row r="194">
      <c r="A194" s="27" t="str"/>
      <c r="B194" s="27" t="str"/>
      <c r="C194" s="27" t="str"/>
      <c r="D194" s="27" t="str"/>
      <c r="E194" s="27" t="str"/>
      <c r="F194" s="70" t="str"/>
      <c r="G194" s="70" t="str"/>
      <c r="H194" s="70" t="str"/>
      <c r="I194" s="70" t="str"/>
      <c r="J194" s="70" t="str"/>
      <c r="K194" s="70" t="str"/>
      <c r="L194" s="70" t="str"/>
      <c r="M194" s="70" t="str"/>
      <c r="N194" s="70" t="str"/>
      <c r="O194" s="70" t="str"/>
      <c r="P194" s="27" t="str"/>
      <c r="Q194" s="27" t="str"/>
      <c r="R194" s="27" t="str"/>
      <c r="S194" s="27" t="str"/>
      <c r="T194" s="27" t="str"/>
      <c r="U194" s="27" t="str"/>
      <c r="V194" s="27" t="str"/>
      <c r="W194" s="27" t="str"/>
      <c r="X194" s="71">
        <f>IF(OR(F194="",I194=""),"",ROUND((I194-F194)*1440,2))</f>
        <v/>
      </c>
      <c r="Y194" s="71">
        <f>IF(OR(M194&lt;&gt;"Yes",I194="",N194=""),"",ROUND((N194-I194)*1440,2))</f>
        <v/>
      </c>
      <c r="Z194" s="71">
        <f>IF(OR(F194="",O194=""),"",ROUND((O194-F194)*1440,2))</f>
        <v/>
      </c>
      <c r="AA194" s="72">
        <f>IF(E194="Yes",IF(OR(G194="",P194&lt;&gt;1),1,0),0)</f>
        <v/>
      </c>
      <c r="AB194" s="72">
        <f>IF(E194="Yes",IF(Q194="No",1,0),0)</f>
        <v/>
      </c>
      <c r="AC194" s="72">
        <f>IF(E194="Yes",IF(P194&gt;1,1,0),0)</f>
        <v/>
      </c>
      <c r="AD194" s="72">
        <f>IF(AND(E194="Yes",J194&lt;&gt;"",K194&lt;&gt;"",J194&lt;&gt;K194),1,0)</f>
        <v/>
      </c>
      <c r="AE194" s="72">
        <f>IF(E194="Yes",IF(OR(I194="",X194&gt;U194),1,0),0)</f>
        <v/>
      </c>
      <c r="AF194" s="72">
        <f>IF(M194="Yes",IF(OR(N194="",Y194&gt;V194),1,0),0)</f>
        <v/>
      </c>
      <c r="AG194" s="72">
        <f>IF(E194="Yes",IF(AND(AA194=0,AC194=0,AD194=0,AE194=0,J194&lt;&gt;"",K194&lt;&gt;""),1,0),0)</f>
        <v/>
      </c>
      <c r="AH194" s="27">
        <f>IF(E194&lt;&gt;"Yes","Excluded",IF(OR(AA194=1,AC194=1,AD194=1,AE194=1,AF194=1,AJ194=1),"Fail",IF(OR(AND(AB194=1,OR(R194&lt;&gt;"Yes",S194&lt;&gt;"Yes")),AK194=1),"Warning","Pass")))</f>
        <v/>
      </c>
      <c r="AI194" s="27" t="str"/>
      <c r="AJ194" s="73">
        <f>IF(E194="Yes",IF(OR(O194="",Z194&gt;W194),1,0),0)</f>
        <v/>
      </c>
      <c r="AK194" s="73">
        <f>IF(E194="Yes",IF(T194="Yes",0,1),0)</f>
        <v/>
      </c>
    </row>
    <row r="195">
      <c r="A195" s="27" t="str"/>
      <c r="B195" s="27" t="str"/>
      <c r="C195" s="27" t="str"/>
      <c r="D195" s="27" t="str"/>
      <c r="E195" s="27" t="str"/>
      <c r="F195" s="70" t="str"/>
      <c r="G195" s="70" t="str"/>
      <c r="H195" s="70" t="str"/>
      <c r="I195" s="70" t="str"/>
      <c r="J195" s="70" t="str"/>
      <c r="K195" s="70" t="str"/>
      <c r="L195" s="70" t="str"/>
      <c r="M195" s="70" t="str"/>
      <c r="N195" s="70" t="str"/>
      <c r="O195" s="70" t="str"/>
      <c r="P195" s="27" t="str"/>
      <c r="Q195" s="27" t="str"/>
      <c r="R195" s="27" t="str"/>
      <c r="S195" s="27" t="str"/>
      <c r="T195" s="27" t="str"/>
      <c r="U195" s="27" t="str"/>
      <c r="V195" s="27" t="str"/>
      <c r="W195" s="27" t="str"/>
      <c r="X195" s="71">
        <f>IF(OR(F195="",I195=""),"",ROUND((I195-F195)*1440,2))</f>
        <v/>
      </c>
      <c r="Y195" s="71">
        <f>IF(OR(M195&lt;&gt;"Yes",I195="",N195=""),"",ROUND((N195-I195)*1440,2))</f>
        <v/>
      </c>
      <c r="Z195" s="71">
        <f>IF(OR(F195="",O195=""),"",ROUND((O195-F195)*1440,2))</f>
        <v/>
      </c>
      <c r="AA195" s="72">
        <f>IF(E195="Yes",IF(OR(G195="",P195&lt;&gt;1),1,0),0)</f>
        <v/>
      </c>
      <c r="AB195" s="72">
        <f>IF(E195="Yes",IF(Q195="No",1,0),0)</f>
        <v/>
      </c>
      <c r="AC195" s="72">
        <f>IF(E195="Yes",IF(P195&gt;1,1,0),0)</f>
        <v/>
      </c>
      <c r="AD195" s="72">
        <f>IF(AND(E195="Yes",J195&lt;&gt;"",K195&lt;&gt;"",J195&lt;&gt;K195),1,0)</f>
        <v/>
      </c>
      <c r="AE195" s="72">
        <f>IF(E195="Yes",IF(OR(I195="",X195&gt;U195),1,0),0)</f>
        <v/>
      </c>
      <c r="AF195" s="72">
        <f>IF(M195="Yes",IF(OR(N195="",Y195&gt;V195),1,0),0)</f>
        <v/>
      </c>
      <c r="AG195" s="72">
        <f>IF(E195="Yes",IF(AND(AA195=0,AC195=0,AD195=0,AE195=0,J195&lt;&gt;"",K195&lt;&gt;""),1,0),0)</f>
        <v/>
      </c>
      <c r="AH195" s="27">
        <f>IF(E195&lt;&gt;"Yes","Excluded",IF(OR(AA195=1,AC195=1,AD195=1,AE195=1,AF195=1,AJ195=1),"Fail",IF(OR(AND(AB195=1,OR(R195&lt;&gt;"Yes",S195&lt;&gt;"Yes")),AK195=1),"Warning","Pass")))</f>
        <v/>
      </c>
      <c r="AI195" s="27" t="str"/>
      <c r="AJ195" s="73">
        <f>IF(E195="Yes",IF(OR(O195="",Z195&gt;W195),1,0),0)</f>
        <v/>
      </c>
      <c r="AK195" s="73">
        <f>IF(E195="Yes",IF(T195="Yes",0,1),0)</f>
        <v/>
      </c>
    </row>
    <row r="196">
      <c r="A196" s="27" t="str"/>
      <c r="B196" s="27" t="str"/>
      <c r="C196" s="27" t="str"/>
      <c r="D196" s="27" t="str"/>
      <c r="E196" s="27" t="str"/>
      <c r="F196" s="70" t="str"/>
      <c r="G196" s="70" t="str"/>
      <c r="H196" s="70" t="str"/>
      <c r="I196" s="70" t="str"/>
      <c r="J196" s="70" t="str"/>
      <c r="K196" s="70" t="str"/>
      <c r="L196" s="70" t="str"/>
      <c r="M196" s="70" t="str"/>
      <c r="N196" s="70" t="str"/>
      <c r="O196" s="70" t="str"/>
      <c r="P196" s="27" t="str"/>
      <c r="Q196" s="27" t="str"/>
      <c r="R196" s="27" t="str"/>
      <c r="S196" s="27" t="str"/>
      <c r="T196" s="27" t="str"/>
      <c r="U196" s="27" t="str"/>
      <c r="V196" s="27" t="str"/>
      <c r="W196" s="27" t="str"/>
      <c r="X196" s="71">
        <f>IF(OR(F196="",I196=""),"",ROUND((I196-F196)*1440,2))</f>
        <v/>
      </c>
      <c r="Y196" s="71">
        <f>IF(OR(M196&lt;&gt;"Yes",I196="",N196=""),"",ROUND((N196-I196)*1440,2))</f>
        <v/>
      </c>
      <c r="Z196" s="71">
        <f>IF(OR(F196="",O196=""),"",ROUND((O196-F196)*1440,2))</f>
        <v/>
      </c>
      <c r="AA196" s="72">
        <f>IF(E196="Yes",IF(OR(G196="",P196&lt;&gt;1),1,0),0)</f>
        <v/>
      </c>
      <c r="AB196" s="72">
        <f>IF(E196="Yes",IF(Q196="No",1,0),0)</f>
        <v/>
      </c>
      <c r="AC196" s="72">
        <f>IF(E196="Yes",IF(P196&gt;1,1,0),0)</f>
        <v/>
      </c>
      <c r="AD196" s="72">
        <f>IF(AND(E196="Yes",J196&lt;&gt;"",K196&lt;&gt;"",J196&lt;&gt;K196),1,0)</f>
        <v/>
      </c>
      <c r="AE196" s="72">
        <f>IF(E196="Yes",IF(OR(I196="",X196&gt;U196),1,0),0)</f>
        <v/>
      </c>
      <c r="AF196" s="72">
        <f>IF(M196="Yes",IF(OR(N196="",Y196&gt;V196),1,0),0)</f>
        <v/>
      </c>
      <c r="AG196" s="72">
        <f>IF(E196="Yes",IF(AND(AA196=0,AC196=0,AD196=0,AE196=0,J196&lt;&gt;"",K196&lt;&gt;""),1,0),0)</f>
        <v/>
      </c>
      <c r="AH196" s="27">
        <f>IF(E196&lt;&gt;"Yes","Excluded",IF(OR(AA196=1,AC196=1,AD196=1,AE196=1,AF196=1,AJ196=1),"Fail",IF(OR(AND(AB196=1,OR(R196&lt;&gt;"Yes",S196&lt;&gt;"Yes")),AK196=1),"Warning","Pass")))</f>
        <v/>
      </c>
      <c r="AI196" s="27" t="str"/>
      <c r="AJ196" s="73">
        <f>IF(E196="Yes",IF(OR(O196="",Z196&gt;W196),1,0),0)</f>
        <v/>
      </c>
      <c r="AK196" s="73">
        <f>IF(E196="Yes",IF(T196="Yes",0,1),0)</f>
        <v/>
      </c>
    </row>
    <row r="197">
      <c r="A197" s="27" t="str"/>
      <c r="B197" s="27" t="str"/>
      <c r="C197" s="27" t="str"/>
      <c r="D197" s="27" t="str"/>
      <c r="E197" s="27" t="str"/>
      <c r="F197" s="70" t="str"/>
      <c r="G197" s="70" t="str"/>
      <c r="H197" s="70" t="str"/>
      <c r="I197" s="70" t="str"/>
      <c r="J197" s="70" t="str"/>
      <c r="K197" s="70" t="str"/>
      <c r="L197" s="70" t="str"/>
      <c r="M197" s="70" t="str"/>
      <c r="N197" s="70" t="str"/>
      <c r="O197" s="70" t="str"/>
      <c r="P197" s="27" t="str"/>
      <c r="Q197" s="27" t="str"/>
      <c r="R197" s="27" t="str"/>
      <c r="S197" s="27" t="str"/>
      <c r="T197" s="27" t="str"/>
      <c r="U197" s="27" t="str"/>
      <c r="V197" s="27" t="str"/>
      <c r="W197" s="27" t="str"/>
      <c r="X197" s="71">
        <f>IF(OR(F197="",I197=""),"",ROUND((I197-F197)*1440,2))</f>
        <v/>
      </c>
      <c r="Y197" s="71">
        <f>IF(OR(M197&lt;&gt;"Yes",I197="",N197=""),"",ROUND((N197-I197)*1440,2))</f>
        <v/>
      </c>
      <c r="Z197" s="71">
        <f>IF(OR(F197="",O197=""),"",ROUND((O197-F197)*1440,2))</f>
        <v/>
      </c>
      <c r="AA197" s="72">
        <f>IF(E197="Yes",IF(OR(G197="",P197&lt;&gt;1),1,0),0)</f>
        <v/>
      </c>
      <c r="AB197" s="72">
        <f>IF(E197="Yes",IF(Q197="No",1,0),0)</f>
        <v/>
      </c>
      <c r="AC197" s="72">
        <f>IF(E197="Yes",IF(P197&gt;1,1,0),0)</f>
        <v/>
      </c>
      <c r="AD197" s="72">
        <f>IF(AND(E197="Yes",J197&lt;&gt;"",K197&lt;&gt;"",J197&lt;&gt;K197),1,0)</f>
        <v/>
      </c>
      <c r="AE197" s="72">
        <f>IF(E197="Yes",IF(OR(I197="",X197&gt;U197),1,0),0)</f>
        <v/>
      </c>
      <c r="AF197" s="72">
        <f>IF(M197="Yes",IF(OR(N197="",Y197&gt;V197),1,0),0)</f>
        <v/>
      </c>
      <c r="AG197" s="72">
        <f>IF(E197="Yes",IF(AND(AA197=0,AC197=0,AD197=0,AE197=0,J197&lt;&gt;"",K197&lt;&gt;""),1,0),0)</f>
        <v/>
      </c>
      <c r="AH197" s="27">
        <f>IF(E197&lt;&gt;"Yes","Excluded",IF(OR(AA197=1,AC197=1,AD197=1,AE197=1,AF197=1,AJ197=1),"Fail",IF(OR(AND(AB197=1,OR(R197&lt;&gt;"Yes",S197&lt;&gt;"Yes")),AK197=1),"Warning","Pass")))</f>
        <v/>
      </c>
      <c r="AI197" s="27" t="str"/>
      <c r="AJ197" s="73">
        <f>IF(E197="Yes",IF(OR(O197="",Z197&gt;W197),1,0),0)</f>
        <v/>
      </c>
      <c r="AK197" s="73">
        <f>IF(E197="Yes",IF(T197="Yes",0,1),0)</f>
        <v/>
      </c>
    </row>
    <row r="198">
      <c r="A198" s="27" t="str"/>
      <c r="B198" s="27" t="str"/>
      <c r="C198" s="27" t="str"/>
      <c r="D198" s="27" t="str"/>
      <c r="E198" s="27" t="str"/>
      <c r="F198" s="70" t="str"/>
      <c r="G198" s="70" t="str"/>
      <c r="H198" s="70" t="str"/>
      <c r="I198" s="70" t="str"/>
      <c r="J198" s="70" t="str"/>
      <c r="K198" s="70" t="str"/>
      <c r="L198" s="70" t="str"/>
      <c r="M198" s="70" t="str"/>
      <c r="N198" s="70" t="str"/>
      <c r="O198" s="70" t="str"/>
      <c r="P198" s="27" t="str"/>
      <c r="Q198" s="27" t="str"/>
      <c r="R198" s="27" t="str"/>
      <c r="S198" s="27" t="str"/>
      <c r="T198" s="27" t="str"/>
      <c r="U198" s="27" t="str"/>
      <c r="V198" s="27" t="str"/>
      <c r="W198" s="27" t="str"/>
      <c r="X198" s="71">
        <f>IF(OR(F198="",I198=""),"",ROUND((I198-F198)*1440,2))</f>
        <v/>
      </c>
      <c r="Y198" s="71">
        <f>IF(OR(M198&lt;&gt;"Yes",I198="",N198=""),"",ROUND((N198-I198)*1440,2))</f>
        <v/>
      </c>
      <c r="Z198" s="71">
        <f>IF(OR(F198="",O198=""),"",ROUND((O198-F198)*1440,2))</f>
        <v/>
      </c>
      <c r="AA198" s="72">
        <f>IF(E198="Yes",IF(OR(G198="",P198&lt;&gt;1),1,0),0)</f>
        <v/>
      </c>
      <c r="AB198" s="72">
        <f>IF(E198="Yes",IF(Q198="No",1,0),0)</f>
        <v/>
      </c>
      <c r="AC198" s="72">
        <f>IF(E198="Yes",IF(P198&gt;1,1,0),0)</f>
        <v/>
      </c>
      <c r="AD198" s="72">
        <f>IF(AND(E198="Yes",J198&lt;&gt;"",K198&lt;&gt;"",J198&lt;&gt;K198),1,0)</f>
        <v/>
      </c>
      <c r="AE198" s="72">
        <f>IF(E198="Yes",IF(OR(I198="",X198&gt;U198),1,0),0)</f>
        <v/>
      </c>
      <c r="AF198" s="72">
        <f>IF(M198="Yes",IF(OR(N198="",Y198&gt;V198),1,0),0)</f>
        <v/>
      </c>
      <c r="AG198" s="72">
        <f>IF(E198="Yes",IF(AND(AA198=0,AC198=0,AD198=0,AE198=0,J198&lt;&gt;"",K198&lt;&gt;""),1,0),0)</f>
        <v/>
      </c>
      <c r="AH198" s="27">
        <f>IF(E198&lt;&gt;"Yes","Excluded",IF(OR(AA198=1,AC198=1,AD198=1,AE198=1,AF198=1,AJ198=1),"Fail",IF(OR(AND(AB198=1,OR(R198&lt;&gt;"Yes",S198&lt;&gt;"Yes")),AK198=1),"Warning","Pass")))</f>
        <v/>
      </c>
      <c r="AI198" s="27" t="str"/>
      <c r="AJ198" s="73">
        <f>IF(E198="Yes",IF(OR(O198="",Z198&gt;W198),1,0),0)</f>
        <v/>
      </c>
      <c r="AK198" s="73">
        <f>IF(E198="Yes",IF(T198="Yes",0,1),0)</f>
        <v/>
      </c>
    </row>
    <row r="199">
      <c r="A199" s="27" t="str"/>
      <c r="B199" s="27" t="str"/>
      <c r="C199" s="27" t="str"/>
      <c r="D199" s="27" t="str"/>
      <c r="E199" s="27" t="str"/>
      <c r="F199" s="70" t="str"/>
      <c r="G199" s="70" t="str"/>
      <c r="H199" s="70" t="str"/>
      <c r="I199" s="70" t="str"/>
      <c r="J199" s="70" t="str"/>
      <c r="K199" s="70" t="str"/>
      <c r="L199" s="70" t="str"/>
      <c r="M199" s="70" t="str"/>
      <c r="N199" s="70" t="str"/>
      <c r="O199" s="70" t="str"/>
      <c r="P199" s="27" t="str"/>
      <c r="Q199" s="27" t="str"/>
      <c r="R199" s="27" t="str"/>
      <c r="S199" s="27" t="str"/>
      <c r="T199" s="27" t="str"/>
      <c r="U199" s="27" t="str"/>
      <c r="V199" s="27" t="str"/>
      <c r="W199" s="27" t="str"/>
      <c r="X199" s="71">
        <f>IF(OR(F199="",I199=""),"",ROUND((I199-F199)*1440,2))</f>
        <v/>
      </c>
      <c r="Y199" s="71">
        <f>IF(OR(M199&lt;&gt;"Yes",I199="",N199=""),"",ROUND((N199-I199)*1440,2))</f>
        <v/>
      </c>
      <c r="Z199" s="71">
        <f>IF(OR(F199="",O199=""),"",ROUND((O199-F199)*1440,2))</f>
        <v/>
      </c>
      <c r="AA199" s="72">
        <f>IF(E199="Yes",IF(OR(G199="",P199&lt;&gt;1),1,0),0)</f>
        <v/>
      </c>
      <c r="AB199" s="72">
        <f>IF(E199="Yes",IF(Q199="No",1,0),0)</f>
        <v/>
      </c>
      <c r="AC199" s="72">
        <f>IF(E199="Yes",IF(P199&gt;1,1,0),0)</f>
        <v/>
      </c>
      <c r="AD199" s="72">
        <f>IF(AND(E199="Yes",J199&lt;&gt;"",K199&lt;&gt;"",J199&lt;&gt;K199),1,0)</f>
        <v/>
      </c>
      <c r="AE199" s="72">
        <f>IF(E199="Yes",IF(OR(I199="",X199&gt;U199),1,0),0)</f>
        <v/>
      </c>
      <c r="AF199" s="72">
        <f>IF(M199="Yes",IF(OR(N199="",Y199&gt;V199),1,0),0)</f>
        <v/>
      </c>
      <c r="AG199" s="72">
        <f>IF(E199="Yes",IF(AND(AA199=0,AC199=0,AD199=0,AE199=0,J199&lt;&gt;"",K199&lt;&gt;""),1,0),0)</f>
        <v/>
      </c>
      <c r="AH199" s="27">
        <f>IF(E199&lt;&gt;"Yes","Excluded",IF(OR(AA199=1,AC199=1,AD199=1,AE199=1,AF199=1,AJ199=1),"Fail",IF(OR(AND(AB199=1,OR(R199&lt;&gt;"Yes",S199&lt;&gt;"Yes")),AK199=1),"Warning","Pass")))</f>
        <v/>
      </c>
      <c r="AI199" s="27" t="str"/>
      <c r="AJ199" s="73">
        <f>IF(E199="Yes",IF(OR(O199="",Z199&gt;W199),1,0),0)</f>
        <v/>
      </c>
      <c r="AK199" s="73">
        <f>IF(E199="Yes",IF(T199="Yes",0,1),0)</f>
        <v/>
      </c>
    </row>
    <row r="200">
      <c r="A200" s="27" t="str"/>
      <c r="B200" s="27" t="str"/>
      <c r="C200" s="27" t="str"/>
      <c r="D200" s="27" t="str"/>
      <c r="E200" s="27" t="str"/>
      <c r="F200" s="70" t="str"/>
      <c r="G200" s="70" t="str"/>
      <c r="H200" s="70" t="str"/>
      <c r="I200" s="70" t="str"/>
      <c r="J200" s="70" t="str"/>
      <c r="K200" s="70" t="str"/>
      <c r="L200" s="70" t="str"/>
      <c r="M200" s="70" t="str"/>
      <c r="N200" s="70" t="str"/>
      <c r="O200" s="70" t="str"/>
      <c r="P200" s="27" t="str"/>
      <c r="Q200" s="27" t="str"/>
      <c r="R200" s="27" t="str"/>
      <c r="S200" s="27" t="str"/>
      <c r="T200" s="27" t="str"/>
      <c r="U200" s="27" t="str"/>
      <c r="V200" s="27" t="str"/>
      <c r="W200" s="27" t="str"/>
      <c r="X200" s="71">
        <f>IF(OR(F200="",I200=""),"",ROUND((I200-F200)*1440,2))</f>
        <v/>
      </c>
      <c r="Y200" s="71">
        <f>IF(OR(M200&lt;&gt;"Yes",I200="",N200=""),"",ROUND((N200-I200)*1440,2))</f>
        <v/>
      </c>
      <c r="Z200" s="71">
        <f>IF(OR(F200="",O200=""),"",ROUND((O200-F200)*1440,2))</f>
        <v/>
      </c>
      <c r="AA200" s="72">
        <f>IF(E200="Yes",IF(OR(G200="",P200&lt;&gt;1),1,0),0)</f>
        <v/>
      </c>
      <c r="AB200" s="72">
        <f>IF(E200="Yes",IF(Q200="No",1,0),0)</f>
        <v/>
      </c>
      <c r="AC200" s="72">
        <f>IF(E200="Yes",IF(P200&gt;1,1,0),0)</f>
        <v/>
      </c>
      <c r="AD200" s="72">
        <f>IF(AND(E200="Yes",J200&lt;&gt;"",K200&lt;&gt;"",J200&lt;&gt;K200),1,0)</f>
        <v/>
      </c>
      <c r="AE200" s="72">
        <f>IF(E200="Yes",IF(OR(I200="",X200&gt;U200),1,0),0)</f>
        <v/>
      </c>
      <c r="AF200" s="72">
        <f>IF(M200="Yes",IF(OR(N200="",Y200&gt;V200),1,0),0)</f>
        <v/>
      </c>
      <c r="AG200" s="72">
        <f>IF(E200="Yes",IF(AND(AA200=0,AC200=0,AD200=0,AE200=0,J200&lt;&gt;"",K200&lt;&gt;""),1,0),0)</f>
        <v/>
      </c>
      <c r="AH200" s="27">
        <f>IF(E200&lt;&gt;"Yes","Excluded",IF(OR(AA200=1,AC200=1,AD200=1,AE200=1,AF200=1,AJ200=1),"Fail",IF(OR(AND(AB200=1,OR(R200&lt;&gt;"Yes",S200&lt;&gt;"Yes")),AK200=1),"Warning","Pass")))</f>
        <v/>
      </c>
      <c r="AI200" s="27" t="str"/>
      <c r="AJ200" s="73">
        <f>IF(E200="Yes",IF(OR(O200="",Z200&gt;W200),1,0),0)</f>
        <v/>
      </c>
      <c r="AK200" s="73">
        <f>IF(E200="Yes",IF(T200="Yes",0,1),0)</f>
        <v/>
      </c>
    </row>
    <row r="201">
      <c r="A201" s="27" t="str"/>
      <c r="B201" s="27" t="str"/>
      <c r="C201" s="27" t="str"/>
      <c r="D201" s="27" t="str"/>
      <c r="E201" s="27" t="str"/>
      <c r="F201" s="70" t="str"/>
      <c r="G201" s="70" t="str"/>
      <c r="H201" s="70" t="str"/>
      <c r="I201" s="70" t="str"/>
      <c r="J201" s="70" t="str"/>
      <c r="K201" s="70" t="str"/>
      <c r="L201" s="70" t="str"/>
      <c r="M201" s="70" t="str"/>
      <c r="N201" s="70" t="str"/>
      <c r="O201" s="70" t="str"/>
      <c r="P201" s="27" t="str"/>
      <c r="Q201" s="27" t="str"/>
      <c r="R201" s="27" t="str"/>
      <c r="S201" s="27" t="str"/>
      <c r="T201" s="27" t="str"/>
      <c r="U201" s="27" t="str"/>
      <c r="V201" s="27" t="str"/>
      <c r="W201" s="27" t="str"/>
      <c r="X201" s="71">
        <f>IF(OR(F201="",I201=""),"",ROUND((I201-F201)*1440,2))</f>
        <v/>
      </c>
      <c r="Y201" s="71">
        <f>IF(OR(M201&lt;&gt;"Yes",I201="",N201=""),"",ROUND((N201-I201)*1440,2))</f>
        <v/>
      </c>
      <c r="Z201" s="71">
        <f>IF(OR(F201="",O201=""),"",ROUND((O201-F201)*1440,2))</f>
        <v/>
      </c>
      <c r="AA201" s="72">
        <f>IF(E201="Yes",IF(OR(G201="",P201&lt;&gt;1),1,0),0)</f>
        <v/>
      </c>
      <c r="AB201" s="72">
        <f>IF(E201="Yes",IF(Q201="No",1,0),0)</f>
        <v/>
      </c>
      <c r="AC201" s="72">
        <f>IF(E201="Yes",IF(P201&gt;1,1,0),0)</f>
        <v/>
      </c>
      <c r="AD201" s="72">
        <f>IF(AND(E201="Yes",J201&lt;&gt;"",K201&lt;&gt;"",J201&lt;&gt;K201),1,0)</f>
        <v/>
      </c>
      <c r="AE201" s="72">
        <f>IF(E201="Yes",IF(OR(I201="",X201&gt;U201),1,0),0)</f>
        <v/>
      </c>
      <c r="AF201" s="72">
        <f>IF(M201="Yes",IF(OR(N201="",Y201&gt;V201),1,0),0)</f>
        <v/>
      </c>
      <c r="AG201" s="72">
        <f>IF(E201="Yes",IF(AND(AA201=0,AC201=0,AD201=0,AE201=0,J201&lt;&gt;"",K201&lt;&gt;""),1,0),0)</f>
        <v/>
      </c>
      <c r="AH201" s="27">
        <f>IF(E201&lt;&gt;"Yes","Excluded",IF(OR(AA201=1,AC201=1,AD201=1,AE201=1,AF201=1,AJ201=1),"Fail",IF(OR(AND(AB201=1,OR(R201&lt;&gt;"Yes",S201&lt;&gt;"Yes")),AK201=1),"Warning","Pass")))</f>
        <v/>
      </c>
      <c r="AI201" s="27" t="str"/>
      <c r="AJ201" s="73">
        <f>IF(E201="Yes",IF(OR(O201="",Z201&gt;W201),1,0),0)</f>
        <v/>
      </c>
      <c r="AK201" s="73">
        <f>IF(E201="Yes",IF(T201="Yes",0,1),0)</f>
        <v/>
      </c>
    </row>
    <row r="202">
      <c r="A202" s="27" t="str"/>
      <c r="B202" s="27" t="str"/>
      <c r="C202" s="27" t="str"/>
      <c r="D202" s="27" t="str"/>
      <c r="E202" s="27" t="str"/>
      <c r="F202" s="70" t="str"/>
      <c r="G202" s="70" t="str"/>
      <c r="H202" s="70" t="str"/>
      <c r="I202" s="70" t="str"/>
      <c r="J202" s="70" t="str"/>
      <c r="K202" s="70" t="str"/>
      <c r="L202" s="70" t="str"/>
      <c r="M202" s="70" t="str"/>
      <c r="N202" s="70" t="str"/>
      <c r="O202" s="70" t="str"/>
      <c r="P202" s="27" t="str"/>
      <c r="Q202" s="27" t="str"/>
      <c r="R202" s="27" t="str"/>
      <c r="S202" s="27" t="str"/>
      <c r="T202" s="27" t="str"/>
      <c r="U202" s="27" t="str"/>
      <c r="V202" s="27" t="str"/>
      <c r="W202" s="27" t="str"/>
      <c r="X202" s="71">
        <f>IF(OR(F202="",I202=""),"",ROUND((I202-F202)*1440,2))</f>
        <v/>
      </c>
      <c r="Y202" s="71">
        <f>IF(OR(M202&lt;&gt;"Yes",I202="",N202=""),"",ROUND((N202-I202)*1440,2))</f>
        <v/>
      </c>
      <c r="Z202" s="71">
        <f>IF(OR(F202="",O202=""),"",ROUND((O202-F202)*1440,2))</f>
        <v/>
      </c>
      <c r="AA202" s="72">
        <f>IF(E202="Yes",IF(OR(G202="",P202&lt;&gt;1),1,0),0)</f>
        <v/>
      </c>
      <c r="AB202" s="72">
        <f>IF(E202="Yes",IF(Q202="No",1,0),0)</f>
        <v/>
      </c>
      <c r="AC202" s="72">
        <f>IF(E202="Yes",IF(P202&gt;1,1,0),0)</f>
        <v/>
      </c>
      <c r="AD202" s="72">
        <f>IF(AND(E202="Yes",J202&lt;&gt;"",K202&lt;&gt;"",J202&lt;&gt;K202),1,0)</f>
        <v/>
      </c>
      <c r="AE202" s="72">
        <f>IF(E202="Yes",IF(OR(I202="",X202&gt;U202),1,0),0)</f>
        <v/>
      </c>
      <c r="AF202" s="72">
        <f>IF(M202="Yes",IF(OR(N202="",Y202&gt;V202),1,0),0)</f>
        <v/>
      </c>
      <c r="AG202" s="72">
        <f>IF(E202="Yes",IF(AND(AA202=0,AC202=0,AD202=0,AE202=0,J202&lt;&gt;"",K202&lt;&gt;""),1,0),0)</f>
        <v/>
      </c>
      <c r="AH202" s="27">
        <f>IF(E202&lt;&gt;"Yes","Excluded",IF(OR(AA202=1,AC202=1,AD202=1,AE202=1,AF202=1,AJ202=1),"Fail",IF(OR(AND(AB202=1,OR(R202&lt;&gt;"Yes",S202&lt;&gt;"Yes")),AK202=1),"Warning","Pass")))</f>
        <v/>
      </c>
      <c r="AI202" s="27" t="str"/>
      <c r="AJ202" s="73">
        <f>IF(E202="Yes",IF(OR(O202="",Z202&gt;W202),1,0),0)</f>
        <v/>
      </c>
      <c r="AK202" s="73">
        <f>IF(E202="Yes",IF(T202="Yes",0,1),0)</f>
        <v/>
      </c>
    </row>
    <row r="203">
      <c r="A203" s="27" t="str"/>
      <c r="B203" s="27" t="str"/>
      <c r="C203" s="27" t="str"/>
      <c r="D203" s="27" t="str"/>
      <c r="E203" s="27" t="str"/>
      <c r="F203" s="70" t="str"/>
      <c r="G203" s="70" t="str"/>
      <c r="H203" s="70" t="str"/>
      <c r="I203" s="70" t="str"/>
      <c r="J203" s="70" t="str"/>
      <c r="K203" s="70" t="str"/>
      <c r="L203" s="70" t="str"/>
      <c r="M203" s="70" t="str"/>
      <c r="N203" s="70" t="str"/>
      <c r="O203" s="70" t="str"/>
      <c r="P203" s="27" t="str"/>
      <c r="Q203" s="27" t="str"/>
      <c r="R203" s="27" t="str"/>
      <c r="S203" s="27" t="str"/>
      <c r="T203" s="27" t="str"/>
      <c r="U203" s="27" t="str"/>
      <c r="V203" s="27" t="str"/>
      <c r="W203" s="27" t="str"/>
      <c r="X203" s="71">
        <f>IF(OR(F203="",I203=""),"",ROUND((I203-F203)*1440,2))</f>
        <v/>
      </c>
      <c r="Y203" s="71">
        <f>IF(OR(M203&lt;&gt;"Yes",I203="",N203=""),"",ROUND((N203-I203)*1440,2))</f>
        <v/>
      </c>
      <c r="Z203" s="71">
        <f>IF(OR(F203="",O203=""),"",ROUND((O203-F203)*1440,2))</f>
        <v/>
      </c>
      <c r="AA203" s="72">
        <f>IF(E203="Yes",IF(OR(G203="",P203&lt;&gt;1),1,0),0)</f>
        <v/>
      </c>
      <c r="AB203" s="72">
        <f>IF(E203="Yes",IF(Q203="No",1,0),0)</f>
        <v/>
      </c>
      <c r="AC203" s="72">
        <f>IF(E203="Yes",IF(P203&gt;1,1,0),0)</f>
        <v/>
      </c>
      <c r="AD203" s="72">
        <f>IF(AND(E203="Yes",J203&lt;&gt;"",K203&lt;&gt;"",J203&lt;&gt;K203),1,0)</f>
        <v/>
      </c>
      <c r="AE203" s="72">
        <f>IF(E203="Yes",IF(OR(I203="",X203&gt;U203),1,0),0)</f>
        <v/>
      </c>
      <c r="AF203" s="72">
        <f>IF(M203="Yes",IF(OR(N203="",Y203&gt;V203),1,0),0)</f>
        <v/>
      </c>
      <c r="AG203" s="72">
        <f>IF(E203="Yes",IF(AND(AA203=0,AC203=0,AD203=0,AE203=0,J203&lt;&gt;"",K203&lt;&gt;""),1,0),0)</f>
        <v/>
      </c>
      <c r="AH203" s="27">
        <f>IF(E203&lt;&gt;"Yes","Excluded",IF(OR(AA203=1,AC203=1,AD203=1,AE203=1,AF203=1,AJ203=1),"Fail",IF(OR(AND(AB203=1,OR(R203&lt;&gt;"Yes",S203&lt;&gt;"Yes")),AK203=1),"Warning","Pass")))</f>
        <v/>
      </c>
      <c r="AI203" s="27" t="str"/>
      <c r="AJ203" s="73">
        <f>IF(E203="Yes",IF(OR(O203="",Z203&gt;W203),1,0),0)</f>
        <v/>
      </c>
      <c r="AK203" s="73">
        <f>IF(E203="Yes",IF(T203="Yes",0,1),0)</f>
        <v/>
      </c>
    </row>
    <row r="204">
      <c r="A204" s="27" t="str"/>
      <c r="B204" s="27" t="str"/>
      <c r="C204" s="27" t="str"/>
      <c r="D204" s="27" t="str"/>
      <c r="E204" s="27" t="str"/>
      <c r="F204" s="70" t="str"/>
      <c r="G204" s="70" t="str"/>
      <c r="H204" s="70" t="str"/>
      <c r="I204" s="70" t="str"/>
      <c r="J204" s="70" t="str"/>
      <c r="K204" s="70" t="str"/>
      <c r="L204" s="70" t="str"/>
      <c r="M204" s="70" t="str"/>
      <c r="N204" s="70" t="str"/>
      <c r="O204" s="70" t="str"/>
      <c r="P204" s="27" t="str"/>
      <c r="Q204" s="27" t="str"/>
      <c r="R204" s="27" t="str"/>
      <c r="S204" s="27" t="str"/>
      <c r="T204" s="27" t="str"/>
      <c r="U204" s="27" t="str"/>
      <c r="V204" s="27" t="str"/>
      <c r="W204" s="27" t="str"/>
      <c r="X204" s="71">
        <f>IF(OR(F204="",I204=""),"",ROUND((I204-F204)*1440,2))</f>
        <v/>
      </c>
      <c r="Y204" s="71">
        <f>IF(OR(M204&lt;&gt;"Yes",I204="",N204=""),"",ROUND((N204-I204)*1440,2))</f>
        <v/>
      </c>
      <c r="Z204" s="71">
        <f>IF(OR(F204="",O204=""),"",ROUND((O204-F204)*1440,2))</f>
        <v/>
      </c>
      <c r="AA204" s="72">
        <f>IF(E204="Yes",IF(OR(G204="",P204&lt;&gt;1),1,0),0)</f>
        <v/>
      </c>
      <c r="AB204" s="72">
        <f>IF(E204="Yes",IF(Q204="No",1,0),0)</f>
        <v/>
      </c>
      <c r="AC204" s="72">
        <f>IF(E204="Yes",IF(P204&gt;1,1,0),0)</f>
        <v/>
      </c>
      <c r="AD204" s="72">
        <f>IF(AND(E204="Yes",J204&lt;&gt;"",K204&lt;&gt;"",J204&lt;&gt;K204),1,0)</f>
        <v/>
      </c>
      <c r="AE204" s="72">
        <f>IF(E204="Yes",IF(OR(I204="",X204&gt;U204),1,0),0)</f>
        <v/>
      </c>
      <c r="AF204" s="72">
        <f>IF(M204="Yes",IF(OR(N204="",Y204&gt;V204),1,0),0)</f>
        <v/>
      </c>
      <c r="AG204" s="72">
        <f>IF(E204="Yes",IF(AND(AA204=0,AC204=0,AD204=0,AE204=0,J204&lt;&gt;"",K204&lt;&gt;""),1,0),0)</f>
        <v/>
      </c>
      <c r="AH204" s="27">
        <f>IF(E204&lt;&gt;"Yes","Excluded",IF(OR(AA204=1,AC204=1,AD204=1,AE204=1,AF204=1,AJ204=1),"Fail",IF(OR(AND(AB204=1,OR(R204&lt;&gt;"Yes",S204&lt;&gt;"Yes")),AK204=1),"Warning","Pass")))</f>
        <v/>
      </c>
      <c r="AI204" s="27" t="str"/>
      <c r="AJ204" s="73">
        <f>IF(E204="Yes",IF(OR(O204="",Z204&gt;W204),1,0),0)</f>
        <v/>
      </c>
      <c r="AK204" s="73">
        <f>IF(E204="Yes",IF(T204="Yes",0,1),0)</f>
        <v/>
      </c>
    </row>
    <row r="205">
      <c r="A205" s="27" t="str"/>
      <c r="B205" s="27" t="str"/>
      <c r="C205" s="27" t="str"/>
      <c r="D205" s="27" t="str"/>
      <c r="E205" s="27" t="str"/>
      <c r="F205" s="70" t="str"/>
      <c r="G205" s="70" t="str"/>
      <c r="H205" s="70" t="str"/>
      <c r="I205" s="70" t="str"/>
      <c r="J205" s="70" t="str"/>
      <c r="K205" s="70" t="str"/>
      <c r="L205" s="70" t="str"/>
      <c r="M205" s="70" t="str"/>
      <c r="N205" s="70" t="str"/>
      <c r="O205" s="70" t="str"/>
      <c r="P205" s="27" t="str"/>
      <c r="Q205" s="27" t="str"/>
      <c r="R205" s="27" t="str"/>
      <c r="S205" s="27" t="str"/>
      <c r="T205" s="27" t="str"/>
      <c r="U205" s="27" t="str"/>
      <c r="V205" s="27" t="str"/>
      <c r="W205" s="27" t="str"/>
      <c r="X205" s="71">
        <f>IF(OR(F205="",I205=""),"",ROUND((I205-F205)*1440,2))</f>
        <v/>
      </c>
      <c r="Y205" s="71">
        <f>IF(OR(M205&lt;&gt;"Yes",I205="",N205=""),"",ROUND((N205-I205)*1440,2))</f>
        <v/>
      </c>
      <c r="Z205" s="71">
        <f>IF(OR(F205="",O205=""),"",ROUND((O205-F205)*1440,2))</f>
        <v/>
      </c>
      <c r="AA205" s="72">
        <f>IF(E205="Yes",IF(OR(G205="",P205&lt;&gt;1),1,0),0)</f>
        <v/>
      </c>
      <c r="AB205" s="72">
        <f>IF(E205="Yes",IF(Q205="No",1,0),0)</f>
        <v/>
      </c>
      <c r="AC205" s="72">
        <f>IF(E205="Yes",IF(P205&gt;1,1,0),0)</f>
        <v/>
      </c>
      <c r="AD205" s="72">
        <f>IF(AND(E205="Yes",J205&lt;&gt;"",K205&lt;&gt;"",J205&lt;&gt;K205),1,0)</f>
        <v/>
      </c>
      <c r="AE205" s="72">
        <f>IF(E205="Yes",IF(OR(I205="",X205&gt;U205),1,0),0)</f>
        <v/>
      </c>
      <c r="AF205" s="72">
        <f>IF(M205="Yes",IF(OR(N205="",Y205&gt;V205),1,0),0)</f>
        <v/>
      </c>
      <c r="AG205" s="72">
        <f>IF(E205="Yes",IF(AND(AA205=0,AC205=0,AD205=0,AE205=0,J205&lt;&gt;"",K205&lt;&gt;""),1,0),0)</f>
        <v/>
      </c>
      <c r="AH205" s="27">
        <f>IF(E205&lt;&gt;"Yes","Excluded",IF(OR(AA205=1,AC205=1,AD205=1,AE205=1,AF205=1,AJ205=1),"Fail",IF(OR(AND(AB205=1,OR(R205&lt;&gt;"Yes",S205&lt;&gt;"Yes")),AK205=1),"Warning","Pass")))</f>
        <v/>
      </c>
      <c r="AI205" s="27" t="str"/>
      <c r="AJ205" s="73">
        <f>IF(E205="Yes",IF(OR(O205="",Z205&gt;W205),1,0),0)</f>
        <v/>
      </c>
      <c r="AK205" s="73">
        <f>IF(E205="Yes",IF(T205="Yes",0,1),0)</f>
        <v/>
      </c>
    </row>
    <row r="206">
      <c r="A206" s="27" t="str"/>
      <c r="B206" s="27" t="str"/>
      <c r="C206" s="27" t="str"/>
      <c r="D206" s="27" t="str"/>
      <c r="E206" s="27" t="str"/>
      <c r="F206" s="70" t="str"/>
      <c r="G206" s="70" t="str"/>
      <c r="H206" s="70" t="str"/>
      <c r="I206" s="70" t="str"/>
      <c r="J206" s="70" t="str"/>
      <c r="K206" s="70" t="str"/>
      <c r="L206" s="70" t="str"/>
      <c r="M206" s="70" t="str"/>
      <c r="N206" s="70" t="str"/>
      <c r="O206" s="70" t="str"/>
      <c r="P206" s="27" t="str"/>
      <c r="Q206" s="27" t="str"/>
      <c r="R206" s="27" t="str"/>
      <c r="S206" s="27" t="str"/>
      <c r="T206" s="27" t="str"/>
      <c r="U206" s="27" t="str"/>
      <c r="V206" s="27" t="str"/>
      <c r="W206" s="27" t="str"/>
      <c r="X206" s="71">
        <f>IF(OR(F206="",I206=""),"",ROUND((I206-F206)*1440,2))</f>
        <v/>
      </c>
      <c r="Y206" s="71">
        <f>IF(OR(M206&lt;&gt;"Yes",I206="",N206=""),"",ROUND((N206-I206)*1440,2))</f>
        <v/>
      </c>
      <c r="Z206" s="71">
        <f>IF(OR(F206="",O206=""),"",ROUND((O206-F206)*1440,2))</f>
        <v/>
      </c>
      <c r="AA206" s="72">
        <f>IF(E206="Yes",IF(OR(G206="",P206&lt;&gt;1),1,0),0)</f>
        <v/>
      </c>
      <c r="AB206" s="72">
        <f>IF(E206="Yes",IF(Q206="No",1,0),0)</f>
        <v/>
      </c>
      <c r="AC206" s="72">
        <f>IF(E206="Yes",IF(P206&gt;1,1,0),0)</f>
        <v/>
      </c>
      <c r="AD206" s="72">
        <f>IF(AND(E206="Yes",J206&lt;&gt;"",K206&lt;&gt;"",J206&lt;&gt;K206),1,0)</f>
        <v/>
      </c>
      <c r="AE206" s="72">
        <f>IF(E206="Yes",IF(OR(I206="",X206&gt;U206),1,0),0)</f>
        <v/>
      </c>
      <c r="AF206" s="72">
        <f>IF(M206="Yes",IF(OR(N206="",Y206&gt;V206),1,0),0)</f>
        <v/>
      </c>
      <c r="AG206" s="72">
        <f>IF(E206="Yes",IF(AND(AA206=0,AC206=0,AD206=0,AE206=0,J206&lt;&gt;"",K206&lt;&gt;""),1,0),0)</f>
        <v/>
      </c>
      <c r="AH206" s="27">
        <f>IF(E206&lt;&gt;"Yes","Excluded",IF(OR(AA206=1,AC206=1,AD206=1,AE206=1,AF206=1,AJ206=1),"Fail",IF(OR(AND(AB206=1,OR(R206&lt;&gt;"Yes",S206&lt;&gt;"Yes")),AK206=1),"Warning","Pass")))</f>
        <v/>
      </c>
      <c r="AI206" s="27" t="str"/>
      <c r="AJ206" s="73">
        <f>IF(E206="Yes",IF(OR(O206="",Z206&gt;W206),1,0),0)</f>
        <v/>
      </c>
      <c r="AK206" s="73">
        <f>IF(E206="Yes",IF(T206="Yes",0,1),0)</f>
        <v/>
      </c>
    </row>
    <row r="207">
      <c r="A207" s="27" t="str"/>
      <c r="B207" s="27" t="str"/>
      <c r="C207" s="27" t="str"/>
      <c r="D207" s="27" t="str"/>
      <c r="E207" s="27" t="str"/>
      <c r="F207" s="70" t="str"/>
      <c r="G207" s="70" t="str"/>
      <c r="H207" s="70" t="str"/>
      <c r="I207" s="70" t="str"/>
      <c r="J207" s="70" t="str"/>
      <c r="K207" s="70" t="str"/>
      <c r="L207" s="70" t="str"/>
      <c r="M207" s="70" t="str"/>
      <c r="N207" s="70" t="str"/>
      <c r="O207" s="70" t="str"/>
      <c r="P207" s="27" t="str"/>
      <c r="Q207" s="27" t="str"/>
      <c r="R207" s="27" t="str"/>
      <c r="S207" s="27" t="str"/>
      <c r="T207" s="27" t="str"/>
      <c r="U207" s="27" t="str"/>
      <c r="V207" s="27" t="str"/>
      <c r="W207" s="27" t="str"/>
      <c r="X207" s="71">
        <f>IF(OR(F207="",I207=""),"",ROUND((I207-F207)*1440,2))</f>
        <v/>
      </c>
      <c r="Y207" s="71">
        <f>IF(OR(M207&lt;&gt;"Yes",I207="",N207=""),"",ROUND((N207-I207)*1440,2))</f>
        <v/>
      </c>
      <c r="Z207" s="71">
        <f>IF(OR(F207="",O207=""),"",ROUND((O207-F207)*1440,2))</f>
        <v/>
      </c>
      <c r="AA207" s="72">
        <f>IF(E207="Yes",IF(OR(G207="",P207&lt;&gt;1),1,0),0)</f>
        <v/>
      </c>
      <c r="AB207" s="72">
        <f>IF(E207="Yes",IF(Q207="No",1,0),0)</f>
        <v/>
      </c>
      <c r="AC207" s="72">
        <f>IF(E207="Yes",IF(P207&gt;1,1,0),0)</f>
        <v/>
      </c>
      <c r="AD207" s="72">
        <f>IF(AND(E207="Yes",J207&lt;&gt;"",K207&lt;&gt;"",J207&lt;&gt;K207),1,0)</f>
        <v/>
      </c>
      <c r="AE207" s="72">
        <f>IF(E207="Yes",IF(OR(I207="",X207&gt;U207),1,0),0)</f>
        <v/>
      </c>
      <c r="AF207" s="72">
        <f>IF(M207="Yes",IF(OR(N207="",Y207&gt;V207),1,0),0)</f>
        <v/>
      </c>
      <c r="AG207" s="72">
        <f>IF(E207="Yes",IF(AND(AA207=0,AC207=0,AD207=0,AE207=0,J207&lt;&gt;"",K207&lt;&gt;""),1,0),0)</f>
        <v/>
      </c>
      <c r="AH207" s="27">
        <f>IF(E207&lt;&gt;"Yes","Excluded",IF(OR(AA207=1,AC207=1,AD207=1,AE207=1,AF207=1,AJ207=1),"Fail",IF(OR(AND(AB207=1,OR(R207&lt;&gt;"Yes",S207&lt;&gt;"Yes")),AK207=1),"Warning","Pass")))</f>
        <v/>
      </c>
      <c r="AI207" s="27" t="str"/>
      <c r="AJ207" s="73">
        <f>IF(E207="Yes",IF(OR(O207="",Z207&gt;W207),1,0),0)</f>
        <v/>
      </c>
      <c r="AK207" s="73">
        <f>IF(E207="Yes",IF(T207="Yes",0,1),0)</f>
        <v/>
      </c>
    </row>
    <row r="208">
      <c r="A208" s="27" t="str"/>
      <c r="B208" s="27" t="str"/>
      <c r="C208" s="27" t="str"/>
      <c r="D208" s="27" t="str"/>
      <c r="E208" s="27" t="str"/>
      <c r="F208" s="70" t="str"/>
      <c r="G208" s="70" t="str"/>
      <c r="H208" s="70" t="str"/>
      <c r="I208" s="70" t="str"/>
      <c r="J208" s="70" t="str"/>
      <c r="K208" s="70" t="str"/>
      <c r="L208" s="70" t="str"/>
      <c r="M208" s="70" t="str"/>
      <c r="N208" s="70" t="str"/>
      <c r="O208" s="70" t="str"/>
      <c r="P208" s="27" t="str"/>
      <c r="Q208" s="27" t="str"/>
      <c r="R208" s="27" t="str"/>
      <c r="S208" s="27" t="str"/>
      <c r="T208" s="27" t="str"/>
      <c r="U208" s="27" t="str"/>
      <c r="V208" s="27" t="str"/>
      <c r="W208" s="27" t="str"/>
      <c r="X208" s="71">
        <f>IF(OR(F208="",I208=""),"",ROUND((I208-F208)*1440,2))</f>
        <v/>
      </c>
      <c r="Y208" s="71">
        <f>IF(OR(M208&lt;&gt;"Yes",I208="",N208=""),"",ROUND((N208-I208)*1440,2))</f>
        <v/>
      </c>
      <c r="Z208" s="71">
        <f>IF(OR(F208="",O208=""),"",ROUND((O208-F208)*1440,2))</f>
        <v/>
      </c>
      <c r="AA208" s="72">
        <f>IF(E208="Yes",IF(OR(G208="",P208&lt;&gt;1),1,0),0)</f>
        <v/>
      </c>
      <c r="AB208" s="72">
        <f>IF(E208="Yes",IF(Q208="No",1,0),0)</f>
        <v/>
      </c>
      <c r="AC208" s="72">
        <f>IF(E208="Yes",IF(P208&gt;1,1,0),0)</f>
        <v/>
      </c>
      <c r="AD208" s="72">
        <f>IF(AND(E208="Yes",J208&lt;&gt;"",K208&lt;&gt;"",J208&lt;&gt;K208),1,0)</f>
        <v/>
      </c>
      <c r="AE208" s="72">
        <f>IF(E208="Yes",IF(OR(I208="",X208&gt;U208),1,0),0)</f>
        <v/>
      </c>
      <c r="AF208" s="72">
        <f>IF(M208="Yes",IF(OR(N208="",Y208&gt;V208),1,0),0)</f>
        <v/>
      </c>
      <c r="AG208" s="72">
        <f>IF(E208="Yes",IF(AND(AA208=0,AC208=0,AD208=0,AE208=0,J208&lt;&gt;"",K208&lt;&gt;""),1,0),0)</f>
        <v/>
      </c>
      <c r="AH208" s="27">
        <f>IF(E208&lt;&gt;"Yes","Excluded",IF(OR(AA208=1,AC208=1,AD208=1,AE208=1,AF208=1,AJ208=1),"Fail",IF(OR(AND(AB208=1,OR(R208&lt;&gt;"Yes",S208&lt;&gt;"Yes")),AK208=1),"Warning","Pass")))</f>
        <v/>
      </c>
      <c r="AI208" s="27" t="str"/>
      <c r="AJ208" s="73">
        <f>IF(E208="Yes",IF(OR(O208="",Z208&gt;W208),1,0),0)</f>
        <v/>
      </c>
      <c r="AK208" s="73">
        <f>IF(E208="Yes",IF(T208="Yes",0,1),0)</f>
        <v/>
      </c>
    </row>
    <row r="209">
      <c r="A209" s="27" t="str"/>
      <c r="B209" s="27" t="str"/>
      <c r="C209" s="27" t="str"/>
      <c r="D209" s="27" t="str"/>
      <c r="E209" s="27" t="str"/>
      <c r="F209" s="70" t="str"/>
      <c r="G209" s="70" t="str"/>
      <c r="H209" s="70" t="str"/>
      <c r="I209" s="70" t="str"/>
      <c r="J209" s="70" t="str"/>
      <c r="K209" s="70" t="str"/>
      <c r="L209" s="70" t="str"/>
      <c r="M209" s="70" t="str"/>
      <c r="N209" s="70" t="str"/>
      <c r="O209" s="70" t="str"/>
      <c r="P209" s="27" t="str"/>
      <c r="Q209" s="27" t="str"/>
      <c r="R209" s="27" t="str"/>
      <c r="S209" s="27" t="str"/>
      <c r="T209" s="27" t="str"/>
      <c r="U209" s="27" t="str"/>
      <c r="V209" s="27" t="str"/>
      <c r="W209" s="27" t="str"/>
      <c r="X209" s="71">
        <f>IF(OR(F209="",I209=""),"",ROUND((I209-F209)*1440,2))</f>
        <v/>
      </c>
      <c r="Y209" s="71">
        <f>IF(OR(M209&lt;&gt;"Yes",I209="",N209=""),"",ROUND((N209-I209)*1440,2))</f>
        <v/>
      </c>
      <c r="Z209" s="71">
        <f>IF(OR(F209="",O209=""),"",ROUND((O209-F209)*1440,2))</f>
        <v/>
      </c>
      <c r="AA209" s="72">
        <f>IF(E209="Yes",IF(OR(G209="",P209&lt;&gt;1),1,0),0)</f>
        <v/>
      </c>
      <c r="AB209" s="72">
        <f>IF(E209="Yes",IF(Q209="No",1,0),0)</f>
        <v/>
      </c>
      <c r="AC209" s="72">
        <f>IF(E209="Yes",IF(P209&gt;1,1,0),0)</f>
        <v/>
      </c>
      <c r="AD209" s="72">
        <f>IF(AND(E209="Yes",J209&lt;&gt;"",K209&lt;&gt;"",J209&lt;&gt;K209),1,0)</f>
        <v/>
      </c>
      <c r="AE209" s="72">
        <f>IF(E209="Yes",IF(OR(I209="",X209&gt;U209),1,0),0)</f>
        <v/>
      </c>
      <c r="AF209" s="72">
        <f>IF(M209="Yes",IF(OR(N209="",Y209&gt;V209),1,0),0)</f>
        <v/>
      </c>
      <c r="AG209" s="72">
        <f>IF(E209="Yes",IF(AND(AA209=0,AC209=0,AD209=0,AE209=0,J209&lt;&gt;"",K209&lt;&gt;""),1,0),0)</f>
        <v/>
      </c>
      <c r="AH209" s="27">
        <f>IF(E209&lt;&gt;"Yes","Excluded",IF(OR(AA209=1,AC209=1,AD209=1,AE209=1,AF209=1,AJ209=1),"Fail",IF(OR(AND(AB209=1,OR(R209&lt;&gt;"Yes",S209&lt;&gt;"Yes")),AK209=1),"Warning","Pass")))</f>
        <v/>
      </c>
      <c r="AI209" s="27" t="str"/>
      <c r="AJ209" s="73">
        <f>IF(E209="Yes",IF(OR(O209="",Z209&gt;W209),1,0),0)</f>
        <v/>
      </c>
      <c r="AK209" s="73">
        <f>IF(E209="Yes",IF(T209="Yes",0,1),0)</f>
        <v/>
      </c>
    </row>
    <row r="210">
      <c r="A210" s="27" t="str"/>
      <c r="B210" s="27" t="str"/>
      <c r="C210" s="27" t="str"/>
      <c r="D210" s="27" t="str"/>
      <c r="E210" s="27" t="str"/>
      <c r="F210" s="70" t="str"/>
      <c r="G210" s="70" t="str"/>
      <c r="H210" s="70" t="str"/>
      <c r="I210" s="70" t="str"/>
      <c r="J210" s="70" t="str"/>
      <c r="K210" s="70" t="str"/>
      <c r="L210" s="70" t="str"/>
      <c r="M210" s="70" t="str"/>
      <c r="N210" s="70" t="str"/>
      <c r="O210" s="70" t="str"/>
      <c r="P210" s="27" t="str"/>
      <c r="Q210" s="27" t="str"/>
      <c r="R210" s="27" t="str"/>
      <c r="S210" s="27" t="str"/>
      <c r="T210" s="27" t="str"/>
      <c r="U210" s="27" t="str"/>
      <c r="V210" s="27" t="str"/>
      <c r="W210" s="27" t="str"/>
      <c r="X210" s="71">
        <f>IF(OR(F210="",I210=""),"",ROUND((I210-F210)*1440,2))</f>
        <v/>
      </c>
      <c r="Y210" s="71">
        <f>IF(OR(M210&lt;&gt;"Yes",I210="",N210=""),"",ROUND((N210-I210)*1440,2))</f>
        <v/>
      </c>
      <c r="Z210" s="71">
        <f>IF(OR(F210="",O210=""),"",ROUND((O210-F210)*1440,2))</f>
        <v/>
      </c>
      <c r="AA210" s="72">
        <f>IF(E210="Yes",IF(OR(G210="",P210&lt;&gt;1),1,0),0)</f>
        <v/>
      </c>
      <c r="AB210" s="72">
        <f>IF(E210="Yes",IF(Q210="No",1,0),0)</f>
        <v/>
      </c>
      <c r="AC210" s="72">
        <f>IF(E210="Yes",IF(P210&gt;1,1,0),0)</f>
        <v/>
      </c>
      <c r="AD210" s="72">
        <f>IF(AND(E210="Yes",J210&lt;&gt;"",K210&lt;&gt;"",J210&lt;&gt;K210),1,0)</f>
        <v/>
      </c>
      <c r="AE210" s="72">
        <f>IF(E210="Yes",IF(OR(I210="",X210&gt;U210),1,0),0)</f>
        <v/>
      </c>
      <c r="AF210" s="72">
        <f>IF(M210="Yes",IF(OR(N210="",Y210&gt;V210),1,0),0)</f>
        <v/>
      </c>
      <c r="AG210" s="72">
        <f>IF(E210="Yes",IF(AND(AA210=0,AC210=0,AD210=0,AE210=0,J210&lt;&gt;"",K210&lt;&gt;""),1,0),0)</f>
        <v/>
      </c>
      <c r="AH210" s="27">
        <f>IF(E210&lt;&gt;"Yes","Excluded",IF(OR(AA210=1,AC210=1,AD210=1,AE210=1,AF210=1,AJ210=1),"Fail",IF(OR(AND(AB210=1,OR(R210&lt;&gt;"Yes",S210&lt;&gt;"Yes")),AK210=1),"Warning","Pass")))</f>
        <v/>
      </c>
      <c r="AI210" s="27" t="str"/>
      <c r="AJ210" s="73">
        <f>IF(E210="Yes",IF(OR(O210="",Z210&gt;W210),1,0),0)</f>
        <v/>
      </c>
      <c r="AK210" s="73">
        <f>IF(E210="Yes",IF(T210="Yes",0,1),0)</f>
        <v/>
      </c>
    </row>
    <row r="211">
      <c r="A211" s="27" t="str"/>
      <c r="B211" s="27" t="str"/>
      <c r="C211" s="27" t="str"/>
      <c r="D211" s="27" t="str"/>
      <c r="E211" s="27" t="str"/>
      <c r="F211" s="70" t="str"/>
      <c r="G211" s="70" t="str"/>
      <c r="H211" s="70" t="str"/>
      <c r="I211" s="70" t="str"/>
      <c r="J211" s="70" t="str"/>
      <c r="K211" s="70" t="str"/>
      <c r="L211" s="70" t="str"/>
      <c r="M211" s="70" t="str"/>
      <c r="N211" s="70" t="str"/>
      <c r="O211" s="70" t="str"/>
      <c r="P211" s="27" t="str"/>
      <c r="Q211" s="27" t="str"/>
      <c r="R211" s="27" t="str"/>
      <c r="S211" s="27" t="str"/>
      <c r="T211" s="27" t="str"/>
      <c r="U211" s="27" t="str"/>
      <c r="V211" s="27" t="str"/>
      <c r="W211" s="27" t="str"/>
      <c r="X211" s="71">
        <f>IF(OR(F211="",I211=""),"",ROUND((I211-F211)*1440,2))</f>
        <v/>
      </c>
      <c r="Y211" s="71">
        <f>IF(OR(M211&lt;&gt;"Yes",I211="",N211=""),"",ROUND((N211-I211)*1440,2))</f>
        <v/>
      </c>
      <c r="Z211" s="71">
        <f>IF(OR(F211="",O211=""),"",ROUND((O211-F211)*1440,2))</f>
        <v/>
      </c>
      <c r="AA211" s="72">
        <f>IF(E211="Yes",IF(OR(G211="",P211&lt;&gt;1),1,0),0)</f>
        <v/>
      </c>
      <c r="AB211" s="72">
        <f>IF(E211="Yes",IF(Q211="No",1,0),0)</f>
        <v/>
      </c>
      <c r="AC211" s="72">
        <f>IF(E211="Yes",IF(P211&gt;1,1,0),0)</f>
        <v/>
      </c>
      <c r="AD211" s="72">
        <f>IF(AND(E211="Yes",J211&lt;&gt;"",K211&lt;&gt;"",J211&lt;&gt;K211),1,0)</f>
        <v/>
      </c>
      <c r="AE211" s="72">
        <f>IF(E211="Yes",IF(OR(I211="",X211&gt;U211),1,0),0)</f>
        <v/>
      </c>
      <c r="AF211" s="72">
        <f>IF(M211="Yes",IF(OR(N211="",Y211&gt;V211),1,0),0)</f>
        <v/>
      </c>
      <c r="AG211" s="72">
        <f>IF(E211="Yes",IF(AND(AA211=0,AC211=0,AD211=0,AE211=0,J211&lt;&gt;"",K211&lt;&gt;""),1,0),0)</f>
        <v/>
      </c>
      <c r="AH211" s="27">
        <f>IF(E211&lt;&gt;"Yes","Excluded",IF(OR(AA211=1,AC211=1,AD211=1,AE211=1,AF211=1,AJ211=1),"Fail",IF(OR(AND(AB211=1,OR(R211&lt;&gt;"Yes",S211&lt;&gt;"Yes")),AK211=1),"Warning","Pass")))</f>
        <v/>
      </c>
      <c r="AI211" s="27" t="str"/>
      <c r="AJ211" s="73">
        <f>IF(E211="Yes",IF(OR(O211="",Z211&gt;W211),1,0),0)</f>
        <v/>
      </c>
      <c r="AK211" s="73">
        <f>IF(E211="Yes",IF(T211="Yes",0,1),0)</f>
        <v/>
      </c>
    </row>
    <row r="212">
      <c r="A212" s="27" t="str"/>
      <c r="B212" s="27" t="str"/>
      <c r="C212" s="27" t="str"/>
      <c r="D212" s="27" t="str"/>
      <c r="E212" s="27" t="str"/>
      <c r="F212" s="70" t="str"/>
      <c r="G212" s="70" t="str"/>
      <c r="H212" s="70" t="str"/>
      <c r="I212" s="70" t="str"/>
      <c r="J212" s="70" t="str"/>
      <c r="K212" s="70" t="str"/>
      <c r="L212" s="70" t="str"/>
      <c r="M212" s="70" t="str"/>
      <c r="N212" s="70" t="str"/>
      <c r="O212" s="70" t="str"/>
      <c r="P212" s="27" t="str"/>
      <c r="Q212" s="27" t="str"/>
      <c r="R212" s="27" t="str"/>
      <c r="S212" s="27" t="str"/>
      <c r="T212" s="27" t="str"/>
      <c r="U212" s="27" t="str"/>
      <c r="V212" s="27" t="str"/>
      <c r="W212" s="27" t="str"/>
      <c r="X212" s="71">
        <f>IF(OR(F212="",I212=""),"",ROUND((I212-F212)*1440,2))</f>
        <v/>
      </c>
      <c r="Y212" s="71">
        <f>IF(OR(M212&lt;&gt;"Yes",I212="",N212=""),"",ROUND((N212-I212)*1440,2))</f>
        <v/>
      </c>
      <c r="Z212" s="71">
        <f>IF(OR(F212="",O212=""),"",ROUND((O212-F212)*1440,2))</f>
        <v/>
      </c>
      <c r="AA212" s="72">
        <f>IF(E212="Yes",IF(OR(G212="",P212&lt;&gt;1),1,0),0)</f>
        <v/>
      </c>
      <c r="AB212" s="72">
        <f>IF(E212="Yes",IF(Q212="No",1,0),0)</f>
        <v/>
      </c>
      <c r="AC212" s="72">
        <f>IF(E212="Yes",IF(P212&gt;1,1,0),0)</f>
        <v/>
      </c>
      <c r="AD212" s="72">
        <f>IF(AND(E212="Yes",J212&lt;&gt;"",K212&lt;&gt;"",J212&lt;&gt;K212),1,0)</f>
        <v/>
      </c>
      <c r="AE212" s="72">
        <f>IF(E212="Yes",IF(OR(I212="",X212&gt;U212),1,0),0)</f>
        <v/>
      </c>
      <c r="AF212" s="72">
        <f>IF(M212="Yes",IF(OR(N212="",Y212&gt;V212),1,0),0)</f>
        <v/>
      </c>
      <c r="AG212" s="72">
        <f>IF(E212="Yes",IF(AND(AA212=0,AC212=0,AD212=0,AE212=0,J212&lt;&gt;"",K212&lt;&gt;""),1,0),0)</f>
        <v/>
      </c>
      <c r="AH212" s="27">
        <f>IF(E212&lt;&gt;"Yes","Excluded",IF(OR(AA212=1,AC212=1,AD212=1,AE212=1,AF212=1,AJ212=1),"Fail",IF(OR(AND(AB212=1,OR(R212&lt;&gt;"Yes",S212&lt;&gt;"Yes")),AK212=1),"Warning","Pass")))</f>
        <v/>
      </c>
      <c r="AI212" s="27" t="str"/>
      <c r="AJ212" s="73">
        <f>IF(E212="Yes",IF(OR(O212="",Z212&gt;W212),1,0),0)</f>
        <v/>
      </c>
      <c r="AK212" s="73">
        <f>IF(E212="Yes",IF(T212="Yes",0,1),0)</f>
        <v/>
      </c>
    </row>
    <row r="213">
      <c r="A213" s="27" t="str"/>
      <c r="B213" s="27" t="str"/>
      <c r="C213" s="27" t="str"/>
      <c r="D213" s="27" t="str"/>
      <c r="E213" s="27" t="str"/>
      <c r="F213" s="70" t="str"/>
      <c r="G213" s="70" t="str"/>
      <c r="H213" s="70" t="str"/>
      <c r="I213" s="70" t="str"/>
      <c r="J213" s="70" t="str"/>
      <c r="K213" s="70" t="str"/>
      <c r="L213" s="70" t="str"/>
      <c r="M213" s="70" t="str"/>
      <c r="N213" s="70" t="str"/>
      <c r="O213" s="70" t="str"/>
      <c r="P213" s="27" t="str"/>
      <c r="Q213" s="27" t="str"/>
      <c r="R213" s="27" t="str"/>
      <c r="S213" s="27" t="str"/>
      <c r="T213" s="27" t="str"/>
      <c r="U213" s="27" t="str"/>
      <c r="V213" s="27" t="str"/>
      <c r="W213" s="27" t="str"/>
      <c r="X213" s="71">
        <f>IF(OR(F213="",I213=""),"",ROUND((I213-F213)*1440,2))</f>
        <v/>
      </c>
      <c r="Y213" s="71">
        <f>IF(OR(M213&lt;&gt;"Yes",I213="",N213=""),"",ROUND((N213-I213)*1440,2))</f>
        <v/>
      </c>
      <c r="Z213" s="71">
        <f>IF(OR(F213="",O213=""),"",ROUND((O213-F213)*1440,2))</f>
        <v/>
      </c>
      <c r="AA213" s="72">
        <f>IF(E213="Yes",IF(OR(G213="",P213&lt;&gt;1),1,0),0)</f>
        <v/>
      </c>
      <c r="AB213" s="72">
        <f>IF(E213="Yes",IF(Q213="No",1,0),0)</f>
        <v/>
      </c>
      <c r="AC213" s="72">
        <f>IF(E213="Yes",IF(P213&gt;1,1,0),0)</f>
        <v/>
      </c>
      <c r="AD213" s="72">
        <f>IF(AND(E213="Yes",J213&lt;&gt;"",K213&lt;&gt;"",J213&lt;&gt;K213),1,0)</f>
        <v/>
      </c>
      <c r="AE213" s="72">
        <f>IF(E213="Yes",IF(OR(I213="",X213&gt;U213),1,0),0)</f>
        <v/>
      </c>
      <c r="AF213" s="72">
        <f>IF(M213="Yes",IF(OR(N213="",Y213&gt;V213),1,0),0)</f>
        <v/>
      </c>
      <c r="AG213" s="72">
        <f>IF(E213="Yes",IF(AND(AA213=0,AC213=0,AD213=0,AE213=0,J213&lt;&gt;"",K213&lt;&gt;""),1,0),0)</f>
        <v/>
      </c>
      <c r="AH213" s="27">
        <f>IF(E213&lt;&gt;"Yes","Excluded",IF(OR(AA213=1,AC213=1,AD213=1,AE213=1,AF213=1,AJ213=1),"Fail",IF(OR(AND(AB213=1,OR(R213&lt;&gt;"Yes",S213&lt;&gt;"Yes")),AK213=1),"Warning","Pass")))</f>
        <v/>
      </c>
      <c r="AI213" s="27" t="str"/>
      <c r="AJ213" s="73">
        <f>IF(E213="Yes",IF(OR(O213="",Z213&gt;W213),1,0),0)</f>
        <v/>
      </c>
      <c r="AK213" s="73">
        <f>IF(E213="Yes",IF(T213="Yes",0,1),0)</f>
        <v/>
      </c>
    </row>
    <row r="214">
      <c r="A214" s="27" t="str"/>
      <c r="B214" s="27" t="str"/>
      <c r="C214" s="27" t="str"/>
      <c r="D214" s="27" t="str"/>
      <c r="E214" s="27" t="str"/>
      <c r="F214" s="70" t="str"/>
      <c r="G214" s="70" t="str"/>
      <c r="H214" s="70" t="str"/>
      <c r="I214" s="70" t="str"/>
      <c r="J214" s="70" t="str"/>
      <c r="K214" s="70" t="str"/>
      <c r="L214" s="70" t="str"/>
      <c r="M214" s="70" t="str"/>
      <c r="N214" s="70" t="str"/>
      <c r="O214" s="70" t="str"/>
      <c r="P214" s="27" t="str"/>
      <c r="Q214" s="27" t="str"/>
      <c r="R214" s="27" t="str"/>
      <c r="S214" s="27" t="str"/>
      <c r="T214" s="27" t="str"/>
      <c r="U214" s="27" t="str"/>
      <c r="V214" s="27" t="str"/>
      <c r="W214" s="27" t="str"/>
      <c r="X214" s="71">
        <f>IF(OR(F214="",I214=""),"",ROUND((I214-F214)*1440,2))</f>
        <v/>
      </c>
      <c r="Y214" s="71">
        <f>IF(OR(M214&lt;&gt;"Yes",I214="",N214=""),"",ROUND((N214-I214)*1440,2))</f>
        <v/>
      </c>
      <c r="Z214" s="71">
        <f>IF(OR(F214="",O214=""),"",ROUND((O214-F214)*1440,2))</f>
        <v/>
      </c>
      <c r="AA214" s="72">
        <f>IF(E214="Yes",IF(OR(G214="",P214&lt;&gt;1),1,0),0)</f>
        <v/>
      </c>
      <c r="AB214" s="72">
        <f>IF(E214="Yes",IF(Q214="No",1,0),0)</f>
        <v/>
      </c>
      <c r="AC214" s="72">
        <f>IF(E214="Yes",IF(P214&gt;1,1,0),0)</f>
        <v/>
      </c>
      <c r="AD214" s="72">
        <f>IF(AND(E214="Yes",J214&lt;&gt;"",K214&lt;&gt;"",J214&lt;&gt;K214),1,0)</f>
        <v/>
      </c>
      <c r="AE214" s="72">
        <f>IF(E214="Yes",IF(OR(I214="",X214&gt;U214),1,0),0)</f>
        <v/>
      </c>
      <c r="AF214" s="72">
        <f>IF(M214="Yes",IF(OR(N214="",Y214&gt;V214),1,0),0)</f>
        <v/>
      </c>
      <c r="AG214" s="72">
        <f>IF(E214="Yes",IF(AND(AA214=0,AC214=0,AD214=0,AE214=0,J214&lt;&gt;"",K214&lt;&gt;""),1,0),0)</f>
        <v/>
      </c>
      <c r="AH214" s="27">
        <f>IF(E214&lt;&gt;"Yes","Excluded",IF(OR(AA214=1,AC214=1,AD214=1,AE214=1,AF214=1,AJ214=1),"Fail",IF(OR(AND(AB214=1,OR(R214&lt;&gt;"Yes",S214&lt;&gt;"Yes")),AK214=1),"Warning","Pass")))</f>
        <v/>
      </c>
      <c r="AI214" s="27" t="str"/>
      <c r="AJ214" s="73">
        <f>IF(E214="Yes",IF(OR(O214="",Z214&gt;W214),1,0),0)</f>
        <v/>
      </c>
      <c r="AK214" s="73">
        <f>IF(E214="Yes",IF(T214="Yes",0,1),0)</f>
        <v/>
      </c>
    </row>
    <row r="215">
      <c r="A215" s="27" t="str"/>
      <c r="B215" s="27" t="str"/>
      <c r="C215" s="27" t="str"/>
      <c r="D215" s="27" t="str"/>
      <c r="E215" s="27" t="str"/>
      <c r="F215" s="70" t="str"/>
      <c r="G215" s="70" t="str"/>
      <c r="H215" s="70" t="str"/>
      <c r="I215" s="70" t="str"/>
      <c r="J215" s="70" t="str"/>
      <c r="K215" s="70" t="str"/>
      <c r="L215" s="70" t="str"/>
      <c r="M215" s="70" t="str"/>
      <c r="N215" s="70" t="str"/>
      <c r="O215" s="70" t="str"/>
      <c r="P215" s="27" t="str"/>
      <c r="Q215" s="27" t="str"/>
      <c r="R215" s="27" t="str"/>
      <c r="S215" s="27" t="str"/>
      <c r="T215" s="27" t="str"/>
      <c r="U215" s="27" t="str"/>
      <c r="V215" s="27" t="str"/>
      <c r="W215" s="27" t="str"/>
      <c r="X215" s="71">
        <f>IF(OR(F215="",I215=""),"",ROUND((I215-F215)*1440,2))</f>
        <v/>
      </c>
      <c r="Y215" s="71">
        <f>IF(OR(M215&lt;&gt;"Yes",I215="",N215=""),"",ROUND((N215-I215)*1440,2))</f>
        <v/>
      </c>
      <c r="Z215" s="71">
        <f>IF(OR(F215="",O215=""),"",ROUND((O215-F215)*1440,2))</f>
        <v/>
      </c>
      <c r="AA215" s="72">
        <f>IF(E215="Yes",IF(OR(G215="",P215&lt;&gt;1),1,0),0)</f>
        <v/>
      </c>
      <c r="AB215" s="72">
        <f>IF(E215="Yes",IF(Q215="No",1,0),0)</f>
        <v/>
      </c>
      <c r="AC215" s="72">
        <f>IF(E215="Yes",IF(P215&gt;1,1,0),0)</f>
        <v/>
      </c>
      <c r="AD215" s="72">
        <f>IF(AND(E215="Yes",J215&lt;&gt;"",K215&lt;&gt;"",J215&lt;&gt;K215),1,0)</f>
        <v/>
      </c>
      <c r="AE215" s="72">
        <f>IF(E215="Yes",IF(OR(I215="",X215&gt;U215),1,0),0)</f>
        <v/>
      </c>
      <c r="AF215" s="72">
        <f>IF(M215="Yes",IF(OR(N215="",Y215&gt;V215),1,0),0)</f>
        <v/>
      </c>
      <c r="AG215" s="72">
        <f>IF(E215="Yes",IF(AND(AA215=0,AC215=0,AD215=0,AE215=0,J215&lt;&gt;"",K215&lt;&gt;""),1,0),0)</f>
        <v/>
      </c>
      <c r="AH215" s="27">
        <f>IF(E215&lt;&gt;"Yes","Excluded",IF(OR(AA215=1,AC215=1,AD215=1,AE215=1,AF215=1,AJ215=1),"Fail",IF(OR(AND(AB215=1,OR(R215&lt;&gt;"Yes",S215&lt;&gt;"Yes")),AK215=1),"Warning","Pass")))</f>
        <v/>
      </c>
      <c r="AI215" s="27" t="str"/>
      <c r="AJ215" s="73">
        <f>IF(E215="Yes",IF(OR(O215="",Z215&gt;W215),1,0),0)</f>
        <v/>
      </c>
      <c r="AK215" s="73">
        <f>IF(E215="Yes",IF(T215="Yes",0,1),0)</f>
        <v/>
      </c>
    </row>
    <row r="216">
      <c r="A216" s="27" t="str"/>
      <c r="B216" s="27" t="str"/>
      <c r="C216" s="27" t="str"/>
      <c r="D216" s="27" t="str"/>
      <c r="E216" s="27" t="str"/>
      <c r="F216" s="70" t="str"/>
      <c r="G216" s="70" t="str"/>
      <c r="H216" s="70" t="str"/>
      <c r="I216" s="70" t="str"/>
      <c r="J216" s="70" t="str"/>
      <c r="K216" s="70" t="str"/>
      <c r="L216" s="70" t="str"/>
      <c r="M216" s="70" t="str"/>
      <c r="N216" s="70" t="str"/>
      <c r="O216" s="70" t="str"/>
      <c r="P216" s="27" t="str"/>
      <c r="Q216" s="27" t="str"/>
      <c r="R216" s="27" t="str"/>
      <c r="S216" s="27" t="str"/>
      <c r="T216" s="27" t="str"/>
      <c r="U216" s="27" t="str"/>
      <c r="V216" s="27" t="str"/>
      <c r="W216" s="27" t="str"/>
      <c r="X216" s="71">
        <f>IF(OR(F216="",I216=""),"",ROUND((I216-F216)*1440,2))</f>
        <v/>
      </c>
      <c r="Y216" s="71">
        <f>IF(OR(M216&lt;&gt;"Yes",I216="",N216=""),"",ROUND((N216-I216)*1440,2))</f>
        <v/>
      </c>
      <c r="Z216" s="71">
        <f>IF(OR(F216="",O216=""),"",ROUND((O216-F216)*1440,2))</f>
        <v/>
      </c>
      <c r="AA216" s="72">
        <f>IF(E216="Yes",IF(OR(G216="",P216&lt;&gt;1),1,0),0)</f>
        <v/>
      </c>
      <c r="AB216" s="72">
        <f>IF(E216="Yes",IF(Q216="No",1,0),0)</f>
        <v/>
      </c>
      <c r="AC216" s="72">
        <f>IF(E216="Yes",IF(P216&gt;1,1,0),0)</f>
        <v/>
      </c>
      <c r="AD216" s="72">
        <f>IF(AND(E216="Yes",J216&lt;&gt;"",K216&lt;&gt;"",J216&lt;&gt;K216),1,0)</f>
        <v/>
      </c>
      <c r="AE216" s="72">
        <f>IF(E216="Yes",IF(OR(I216="",X216&gt;U216),1,0),0)</f>
        <v/>
      </c>
      <c r="AF216" s="72">
        <f>IF(M216="Yes",IF(OR(N216="",Y216&gt;V216),1,0),0)</f>
        <v/>
      </c>
      <c r="AG216" s="72">
        <f>IF(E216="Yes",IF(AND(AA216=0,AC216=0,AD216=0,AE216=0,J216&lt;&gt;"",K216&lt;&gt;""),1,0),0)</f>
        <v/>
      </c>
      <c r="AH216" s="27">
        <f>IF(E216&lt;&gt;"Yes","Excluded",IF(OR(AA216=1,AC216=1,AD216=1,AE216=1,AF216=1,AJ216=1),"Fail",IF(OR(AND(AB216=1,OR(R216&lt;&gt;"Yes",S216&lt;&gt;"Yes")),AK216=1),"Warning","Pass")))</f>
        <v/>
      </c>
      <c r="AI216" s="27" t="str"/>
      <c r="AJ216" s="73">
        <f>IF(E216="Yes",IF(OR(O216="",Z216&gt;W216),1,0),0)</f>
        <v/>
      </c>
      <c r="AK216" s="73">
        <f>IF(E216="Yes",IF(T216="Yes",0,1),0)</f>
        <v/>
      </c>
    </row>
    <row r="217">
      <c r="A217" s="27" t="str"/>
      <c r="B217" s="27" t="str"/>
      <c r="C217" s="27" t="str"/>
      <c r="D217" s="27" t="str"/>
      <c r="E217" s="27" t="str"/>
      <c r="F217" s="70" t="str"/>
      <c r="G217" s="70" t="str"/>
      <c r="H217" s="70" t="str"/>
      <c r="I217" s="70" t="str"/>
      <c r="J217" s="70" t="str"/>
      <c r="K217" s="70" t="str"/>
      <c r="L217" s="70" t="str"/>
      <c r="M217" s="70" t="str"/>
      <c r="N217" s="70" t="str"/>
      <c r="O217" s="70" t="str"/>
      <c r="P217" s="27" t="str"/>
      <c r="Q217" s="27" t="str"/>
      <c r="R217" s="27" t="str"/>
      <c r="S217" s="27" t="str"/>
      <c r="T217" s="27" t="str"/>
      <c r="U217" s="27" t="str"/>
      <c r="V217" s="27" t="str"/>
      <c r="W217" s="27" t="str"/>
      <c r="X217" s="71">
        <f>IF(OR(F217="",I217=""),"",ROUND((I217-F217)*1440,2))</f>
        <v/>
      </c>
      <c r="Y217" s="71">
        <f>IF(OR(M217&lt;&gt;"Yes",I217="",N217=""),"",ROUND((N217-I217)*1440,2))</f>
        <v/>
      </c>
      <c r="Z217" s="71">
        <f>IF(OR(F217="",O217=""),"",ROUND((O217-F217)*1440,2))</f>
        <v/>
      </c>
      <c r="AA217" s="72">
        <f>IF(E217="Yes",IF(OR(G217="",P217&lt;&gt;1),1,0),0)</f>
        <v/>
      </c>
      <c r="AB217" s="72">
        <f>IF(E217="Yes",IF(Q217="No",1,0),0)</f>
        <v/>
      </c>
      <c r="AC217" s="72">
        <f>IF(E217="Yes",IF(P217&gt;1,1,0),0)</f>
        <v/>
      </c>
      <c r="AD217" s="72">
        <f>IF(AND(E217="Yes",J217&lt;&gt;"",K217&lt;&gt;"",J217&lt;&gt;K217),1,0)</f>
        <v/>
      </c>
      <c r="AE217" s="72">
        <f>IF(E217="Yes",IF(OR(I217="",X217&gt;U217),1,0),0)</f>
        <v/>
      </c>
      <c r="AF217" s="72">
        <f>IF(M217="Yes",IF(OR(N217="",Y217&gt;V217),1,0),0)</f>
        <v/>
      </c>
      <c r="AG217" s="72">
        <f>IF(E217="Yes",IF(AND(AA217=0,AC217=0,AD217=0,AE217=0,J217&lt;&gt;"",K217&lt;&gt;""),1,0),0)</f>
        <v/>
      </c>
      <c r="AH217" s="27">
        <f>IF(E217&lt;&gt;"Yes","Excluded",IF(OR(AA217=1,AC217=1,AD217=1,AE217=1,AF217=1,AJ217=1),"Fail",IF(OR(AND(AB217=1,OR(R217&lt;&gt;"Yes",S217&lt;&gt;"Yes")),AK217=1),"Warning","Pass")))</f>
        <v/>
      </c>
      <c r="AI217" s="27" t="str"/>
      <c r="AJ217" s="73">
        <f>IF(E217="Yes",IF(OR(O217="",Z217&gt;W217),1,0),0)</f>
        <v/>
      </c>
      <c r="AK217" s="73">
        <f>IF(E217="Yes",IF(T217="Yes",0,1),0)</f>
        <v/>
      </c>
    </row>
    <row r="218">
      <c r="A218" s="27" t="str"/>
      <c r="B218" s="27" t="str"/>
      <c r="C218" s="27" t="str"/>
      <c r="D218" s="27" t="str"/>
      <c r="E218" s="27" t="str"/>
      <c r="F218" s="70" t="str"/>
      <c r="G218" s="70" t="str"/>
      <c r="H218" s="70" t="str"/>
      <c r="I218" s="70" t="str"/>
      <c r="J218" s="70" t="str"/>
      <c r="K218" s="70" t="str"/>
      <c r="L218" s="70" t="str"/>
      <c r="M218" s="70" t="str"/>
      <c r="N218" s="70" t="str"/>
      <c r="O218" s="70" t="str"/>
      <c r="P218" s="27" t="str"/>
      <c r="Q218" s="27" t="str"/>
      <c r="R218" s="27" t="str"/>
      <c r="S218" s="27" t="str"/>
      <c r="T218" s="27" t="str"/>
      <c r="U218" s="27" t="str"/>
      <c r="V218" s="27" t="str"/>
      <c r="W218" s="27" t="str"/>
      <c r="X218" s="71">
        <f>IF(OR(F218="",I218=""),"",ROUND((I218-F218)*1440,2))</f>
        <v/>
      </c>
      <c r="Y218" s="71">
        <f>IF(OR(M218&lt;&gt;"Yes",I218="",N218=""),"",ROUND((N218-I218)*1440,2))</f>
        <v/>
      </c>
      <c r="Z218" s="71">
        <f>IF(OR(F218="",O218=""),"",ROUND((O218-F218)*1440,2))</f>
        <v/>
      </c>
      <c r="AA218" s="72">
        <f>IF(E218="Yes",IF(OR(G218="",P218&lt;&gt;1),1,0),0)</f>
        <v/>
      </c>
      <c r="AB218" s="72">
        <f>IF(E218="Yes",IF(Q218="No",1,0),0)</f>
        <v/>
      </c>
      <c r="AC218" s="72">
        <f>IF(E218="Yes",IF(P218&gt;1,1,0),0)</f>
        <v/>
      </c>
      <c r="AD218" s="72">
        <f>IF(AND(E218="Yes",J218&lt;&gt;"",K218&lt;&gt;"",J218&lt;&gt;K218),1,0)</f>
        <v/>
      </c>
      <c r="AE218" s="72">
        <f>IF(E218="Yes",IF(OR(I218="",X218&gt;U218),1,0),0)</f>
        <v/>
      </c>
      <c r="AF218" s="72">
        <f>IF(M218="Yes",IF(OR(N218="",Y218&gt;V218),1,0),0)</f>
        <v/>
      </c>
      <c r="AG218" s="72">
        <f>IF(E218="Yes",IF(AND(AA218=0,AC218=0,AD218=0,AE218=0,J218&lt;&gt;"",K218&lt;&gt;""),1,0),0)</f>
        <v/>
      </c>
      <c r="AH218" s="27">
        <f>IF(E218&lt;&gt;"Yes","Excluded",IF(OR(AA218=1,AC218=1,AD218=1,AE218=1,AF218=1,AJ218=1),"Fail",IF(OR(AND(AB218=1,OR(R218&lt;&gt;"Yes",S218&lt;&gt;"Yes")),AK218=1),"Warning","Pass")))</f>
        <v/>
      </c>
      <c r="AI218" s="27" t="str"/>
      <c r="AJ218" s="73">
        <f>IF(E218="Yes",IF(OR(O218="",Z218&gt;W218),1,0),0)</f>
        <v/>
      </c>
      <c r="AK218" s="73">
        <f>IF(E218="Yes",IF(T218="Yes",0,1),0)</f>
        <v/>
      </c>
    </row>
    <row r="219">
      <c r="A219" s="27" t="str"/>
      <c r="B219" s="27" t="str"/>
      <c r="C219" s="27" t="str"/>
      <c r="D219" s="27" t="str"/>
      <c r="E219" s="27" t="str"/>
      <c r="F219" s="70" t="str"/>
      <c r="G219" s="70" t="str"/>
      <c r="H219" s="70" t="str"/>
      <c r="I219" s="70" t="str"/>
      <c r="J219" s="70" t="str"/>
      <c r="K219" s="70" t="str"/>
      <c r="L219" s="70" t="str"/>
      <c r="M219" s="70" t="str"/>
      <c r="N219" s="70" t="str"/>
      <c r="O219" s="70" t="str"/>
      <c r="P219" s="27" t="str"/>
      <c r="Q219" s="27" t="str"/>
      <c r="R219" s="27" t="str"/>
      <c r="S219" s="27" t="str"/>
      <c r="T219" s="27" t="str"/>
      <c r="U219" s="27" t="str"/>
      <c r="V219" s="27" t="str"/>
      <c r="W219" s="27" t="str"/>
      <c r="X219" s="71">
        <f>IF(OR(F219="",I219=""),"",ROUND((I219-F219)*1440,2))</f>
        <v/>
      </c>
      <c r="Y219" s="71">
        <f>IF(OR(M219&lt;&gt;"Yes",I219="",N219=""),"",ROUND((N219-I219)*1440,2))</f>
        <v/>
      </c>
      <c r="Z219" s="71">
        <f>IF(OR(F219="",O219=""),"",ROUND((O219-F219)*1440,2))</f>
        <v/>
      </c>
      <c r="AA219" s="72">
        <f>IF(E219="Yes",IF(OR(G219="",P219&lt;&gt;1),1,0),0)</f>
        <v/>
      </c>
      <c r="AB219" s="72">
        <f>IF(E219="Yes",IF(Q219="No",1,0),0)</f>
        <v/>
      </c>
      <c r="AC219" s="72">
        <f>IF(E219="Yes",IF(P219&gt;1,1,0),0)</f>
        <v/>
      </c>
      <c r="AD219" s="72">
        <f>IF(AND(E219="Yes",J219&lt;&gt;"",K219&lt;&gt;"",J219&lt;&gt;K219),1,0)</f>
        <v/>
      </c>
      <c r="AE219" s="72">
        <f>IF(E219="Yes",IF(OR(I219="",X219&gt;U219),1,0),0)</f>
        <v/>
      </c>
      <c r="AF219" s="72">
        <f>IF(M219="Yes",IF(OR(N219="",Y219&gt;V219),1,0),0)</f>
        <v/>
      </c>
      <c r="AG219" s="72">
        <f>IF(E219="Yes",IF(AND(AA219=0,AC219=0,AD219=0,AE219=0,J219&lt;&gt;"",K219&lt;&gt;""),1,0),0)</f>
        <v/>
      </c>
      <c r="AH219" s="27">
        <f>IF(E219&lt;&gt;"Yes","Excluded",IF(OR(AA219=1,AC219=1,AD219=1,AE219=1,AF219=1,AJ219=1),"Fail",IF(OR(AND(AB219=1,OR(R219&lt;&gt;"Yes",S219&lt;&gt;"Yes")),AK219=1),"Warning","Pass")))</f>
        <v/>
      </c>
      <c r="AI219" s="27" t="str"/>
      <c r="AJ219" s="73">
        <f>IF(E219="Yes",IF(OR(O219="",Z219&gt;W219),1,0),0)</f>
        <v/>
      </c>
      <c r="AK219" s="73">
        <f>IF(E219="Yes",IF(T219="Yes",0,1),0)</f>
        <v/>
      </c>
    </row>
    <row r="220">
      <c r="A220" s="27" t="str"/>
      <c r="B220" s="27" t="str"/>
      <c r="C220" s="27" t="str"/>
      <c r="D220" s="27" t="str"/>
      <c r="E220" s="27" t="str"/>
      <c r="F220" s="70" t="str"/>
      <c r="G220" s="70" t="str"/>
      <c r="H220" s="70" t="str"/>
      <c r="I220" s="70" t="str"/>
      <c r="J220" s="70" t="str"/>
      <c r="K220" s="70" t="str"/>
      <c r="L220" s="70" t="str"/>
      <c r="M220" s="70" t="str"/>
      <c r="N220" s="70" t="str"/>
      <c r="O220" s="70" t="str"/>
      <c r="P220" s="27" t="str"/>
      <c r="Q220" s="27" t="str"/>
      <c r="R220" s="27" t="str"/>
      <c r="S220" s="27" t="str"/>
      <c r="T220" s="27" t="str"/>
      <c r="U220" s="27" t="str"/>
      <c r="V220" s="27" t="str"/>
      <c r="W220" s="27" t="str"/>
      <c r="X220" s="71">
        <f>IF(OR(F220="",I220=""),"",ROUND((I220-F220)*1440,2))</f>
        <v/>
      </c>
      <c r="Y220" s="71">
        <f>IF(OR(M220&lt;&gt;"Yes",I220="",N220=""),"",ROUND((N220-I220)*1440,2))</f>
        <v/>
      </c>
      <c r="Z220" s="71">
        <f>IF(OR(F220="",O220=""),"",ROUND((O220-F220)*1440,2))</f>
        <v/>
      </c>
      <c r="AA220" s="72">
        <f>IF(E220="Yes",IF(OR(G220="",P220&lt;&gt;1),1,0),0)</f>
        <v/>
      </c>
      <c r="AB220" s="72">
        <f>IF(E220="Yes",IF(Q220="No",1,0),0)</f>
        <v/>
      </c>
      <c r="AC220" s="72">
        <f>IF(E220="Yes",IF(P220&gt;1,1,0),0)</f>
        <v/>
      </c>
      <c r="AD220" s="72">
        <f>IF(AND(E220="Yes",J220&lt;&gt;"",K220&lt;&gt;"",J220&lt;&gt;K220),1,0)</f>
        <v/>
      </c>
      <c r="AE220" s="72">
        <f>IF(E220="Yes",IF(OR(I220="",X220&gt;U220),1,0),0)</f>
        <v/>
      </c>
      <c r="AF220" s="72">
        <f>IF(M220="Yes",IF(OR(N220="",Y220&gt;V220),1,0),0)</f>
        <v/>
      </c>
      <c r="AG220" s="72">
        <f>IF(E220="Yes",IF(AND(AA220=0,AC220=0,AD220=0,AE220=0,J220&lt;&gt;"",K220&lt;&gt;""),1,0),0)</f>
        <v/>
      </c>
      <c r="AH220" s="27">
        <f>IF(E220&lt;&gt;"Yes","Excluded",IF(OR(AA220=1,AC220=1,AD220=1,AE220=1,AF220=1,AJ220=1),"Fail",IF(OR(AND(AB220=1,OR(R220&lt;&gt;"Yes",S220&lt;&gt;"Yes")),AK220=1),"Warning","Pass")))</f>
        <v/>
      </c>
      <c r="AI220" s="27" t="str"/>
      <c r="AJ220" s="73">
        <f>IF(E220="Yes",IF(OR(O220="",Z220&gt;W220),1,0),0)</f>
        <v/>
      </c>
      <c r="AK220" s="73">
        <f>IF(E220="Yes",IF(T220="Yes",0,1),0)</f>
        <v/>
      </c>
    </row>
    <row r="221">
      <c r="A221" s="27" t="str"/>
      <c r="B221" s="27" t="str"/>
      <c r="C221" s="27" t="str"/>
      <c r="D221" s="27" t="str"/>
      <c r="E221" s="27" t="str"/>
      <c r="F221" s="70" t="str"/>
      <c r="G221" s="70" t="str"/>
      <c r="H221" s="70" t="str"/>
      <c r="I221" s="70" t="str"/>
      <c r="J221" s="70" t="str"/>
      <c r="K221" s="70" t="str"/>
      <c r="L221" s="70" t="str"/>
      <c r="M221" s="70" t="str"/>
      <c r="N221" s="70" t="str"/>
      <c r="O221" s="70" t="str"/>
      <c r="P221" s="27" t="str"/>
      <c r="Q221" s="27" t="str"/>
      <c r="R221" s="27" t="str"/>
      <c r="S221" s="27" t="str"/>
      <c r="T221" s="27" t="str"/>
      <c r="U221" s="27" t="str"/>
      <c r="V221" s="27" t="str"/>
      <c r="W221" s="27" t="str"/>
      <c r="X221" s="71">
        <f>IF(OR(F221="",I221=""),"",ROUND((I221-F221)*1440,2))</f>
        <v/>
      </c>
      <c r="Y221" s="71">
        <f>IF(OR(M221&lt;&gt;"Yes",I221="",N221=""),"",ROUND((N221-I221)*1440,2))</f>
        <v/>
      </c>
      <c r="Z221" s="71">
        <f>IF(OR(F221="",O221=""),"",ROUND((O221-F221)*1440,2))</f>
        <v/>
      </c>
      <c r="AA221" s="72">
        <f>IF(E221="Yes",IF(OR(G221="",P221&lt;&gt;1),1,0),0)</f>
        <v/>
      </c>
      <c r="AB221" s="72">
        <f>IF(E221="Yes",IF(Q221="No",1,0),0)</f>
        <v/>
      </c>
      <c r="AC221" s="72">
        <f>IF(E221="Yes",IF(P221&gt;1,1,0),0)</f>
        <v/>
      </c>
      <c r="AD221" s="72">
        <f>IF(AND(E221="Yes",J221&lt;&gt;"",K221&lt;&gt;"",J221&lt;&gt;K221),1,0)</f>
        <v/>
      </c>
      <c r="AE221" s="72">
        <f>IF(E221="Yes",IF(OR(I221="",X221&gt;U221),1,0),0)</f>
        <v/>
      </c>
      <c r="AF221" s="72">
        <f>IF(M221="Yes",IF(OR(N221="",Y221&gt;V221),1,0),0)</f>
        <v/>
      </c>
      <c r="AG221" s="72">
        <f>IF(E221="Yes",IF(AND(AA221=0,AC221=0,AD221=0,AE221=0,J221&lt;&gt;"",K221&lt;&gt;""),1,0),0)</f>
        <v/>
      </c>
      <c r="AH221" s="27">
        <f>IF(E221&lt;&gt;"Yes","Excluded",IF(OR(AA221=1,AC221=1,AD221=1,AE221=1,AF221=1,AJ221=1),"Fail",IF(OR(AND(AB221=1,OR(R221&lt;&gt;"Yes",S221&lt;&gt;"Yes")),AK221=1),"Warning","Pass")))</f>
        <v/>
      </c>
      <c r="AI221" s="27" t="str"/>
      <c r="AJ221" s="73">
        <f>IF(E221="Yes",IF(OR(O221="",Z221&gt;W221),1,0),0)</f>
        <v/>
      </c>
      <c r="AK221" s="73">
        <f>IF(E221="Yes",IF(T221="Yes",0,1),0)</f>
        <v/>
      </c>
    </row>
    <row r="222">
      <c r="A222" s="27" t="str"/>
      <c r="B222" s="27" t="str"/>
      <c r="C222" s="27" t="str"/>
      <c r="D222" s="27" t="str"/>
      <c r="E222" s="27" t="str"/>
      <c r="F222" s="70" t="str"/>
      <c r="G222" s="70" t="str"/>
      <c r="H222" s="70" t="str"/>
      <c r="I222" s="70" t="str"/>
      <c r="J222" s="70" t="str"/>
      <c r="K222" s="70" t="str"/>
      <c r="L222" s="70" t="str"/>
      <c r="M222" s="70" t="str"/>
      <c r="N222" s="70" t="str"/>
      <c r="O222" s="70" t="str"/>
      <c r="P222" s="27" t="str"/>
      <c r="Q222" s="27" t="str"/>
      <c r="R222" s="27" t="str"/>
      <c r="S222" s="27" t="str"/>
      <c r="T222" s="27" t="str"/>
      <c r="U222" s="27" t="str"/>
      <c r="V222" s="27" t="str"/>
      <c r="W222" s="27" t="str"/>
      <c r="X222" s="71">
        <f>IF(OR(F222="",I222=""),"",ROUND((I222-F222)*1440,2))</f>
        <v/>
      </c>
      <c r="Y222" s="71">
        <f>IF(OR(M222&lt;&gt;"Yes",I222="",N222=""),"",ROUND((N222-I222)*1440,2))</f>
        <v/>
      </c>
      <c r="Z222" s="71">
        <f>IF(OR(F222="",O222=""),"",ROUND((O222-F222)*1440,2))</f>
        <v/>
      </c>
      <c r="AA222" s="72">
        <f>IF(E222="Yes",IF(OR(G222="",P222&lt;&gt;1),1,0),0)</f>
        <v/>
      </c>
      <c r="AB222" s="72">
        <f>IF(E222="Yes",IF(Q222="No",1,0),0)</f>
        <v/>
      </c>
      <c r="AC222" s="72">
        <f>IF(E222="Yes",IF(P222&gt;1,1,0),0)</f>
        <v/>
      </c>
      <c r="AD222" s="72">
        <f>IF(AND(E222="Yes",J222&lt;&gt;"",K222&lt;&gt;"",J222&lt;&gt;K222),1,0)</f>
        <v/>
      </c>
      <c r="AE222" s="72">
        <f>IF(E222="Yes",IF(OR(I222="",X222&gt;U222),1,0),0)</f>
        <v/>
      </c>
      <c r="AF222" s="72">
        <f>IF(M222="Yes",IF(OR(N222="",Y222&gt;V222),1,0),0)</f>
        <v/>
      </c>
      <c r="AG222" s="72">
        <f>IF(E222="Yes",IF(AND(AA222=0,AC222=0,AD222=0,AE222=0,J222&lt;&gt;"",K222&lt;&gt;""),1,0),0)</f>
        <v/>
      </c>
      <c r="AH222" s="27">
        <f>IF(E222&lt;&gt;"Yes","Excluded",IF(OR(AA222=1,AC222=1,AD222=1,AE222=1,AF222=1,AJ222=1),"Fail",IF(OR(AND(AB222=1,OR(R222&lt;&gt;"Yes",S222&lt;&gt;"Yes")),AK222=1),"Warning","Pass")))</f>
        <v/>
      </c>
      <c r="AI222" s="27" t="str"/>
      <c r="AJ222" s="73">
        <f>IF(E222="Yes",IF(OR(O222="",Z222&gt;W222),1,0),0)</f>
        <v/>
      </c>
      <c r="AK222" s="73">
        <f>IF(E222="Yes",IF(T222="Yes",0,1),0)</f>
        <v/>
      </c>
    </row>
    <row r="223">
      <c r="A223" s="27" t="str"/>
      <c r="B223" s="27" t="str"/>
      <c r="C223" s="27" t="str"/>
      <c r="D223" s="27" t="str"/>
      <c r="E223" s="27" t="str"/>
      <c r="F223" s="70" t="str"/>
      <c r="G223" s="70" t="str"/>
      <c r="H223" s="70" t="str"/>
      <c r="I223" s="70" t="str"/>
      <c r="J223" s="70" t="str"/>
      <c r="K223" s="70" t="str"/>
      <c r="L223" s="70" t="str"/>
      <c r="M223" s="70" t="str"/>
      <c r="N223" s="70" t="str"/>
      <c r="O223" s="70" t="str"/>
      <c r="P223" s="27" t="str"/>
      <c r="Q223" s="27" t="str"/>
      <c r="R223" s="27" t="str"/>
      <c r="S223" s="27" t="str"/>
      <c r="T223" s="27" t="str"/>
      <c r="U223" s="27" t="str"/>
      <c r="V223" s="27" t="str"/>
      <c r="W223" s="27" t="str"/>
      <c r="X223" s="71">
        <f>IF(OR(F223="",I223=""),"",ROUND((I223-F223)*1440,2))</f>
        <v/>
      </c>
      <c r="Y223" s="71">
        <f>IF(OR(M223&lt;&gt;"Yes",I223="",N223=""),"",ROUND((N223-I223)*1440,2))</f>
        <v/>
      </c>
      <c r="Z223" s="71">
        <f>IF(OR(F223="",O223=""),"",ROUND((O223-F223)*1440,2))</f>
        <v/>
      </c>
      <c r="AA223" s="72">
        <f>IF(E223="Yes",IF(OR(G223="",P223&lt;&gt;1),1,0),0)</f>
        <v/>
      </c>
      <c r="AB223" s="72">
        <f>IF(E223="Yes",IF(Q223="No",1,0),0)</f>
        <v/>
      </c>
      <c r="AC223" s="72">
        <f>IF(E223="Yes",IF(P223&gt;1,1,0),0)</f>
        <v/>
      </c>
      <c r="AD223" s="72">
        <f>IF(AND(E223="Yes",J223&lt;&gt;"",K223&lt;&gt;"",J223&lt;&gt;K223),1,0)</f>
        <v/>
      </c>
      <c r="AE223" s="72">
        <f>IF(E223="Yes",IF(OR(I223="",X223&gt;U223),1,0),0)</f>
        <v/>
      </c>
      <c r="AF223" s="72">
        <f>IF(M223="Yes",IF(OR(N223="",Y223&gt;V223),1,0),0)</f>
        <v/>
      </c>
      <c r="AG223" s="72">
        <f>IF(E223="Yes",IF(AND(AA223=0,AC223=0,AD223=0,AE223=0,J223&lt;&gt;"",K223&lt;&gt;""),1,0),0)</f>
        <v/>
      </c>
      <c r="AH223" s="27">
        <f>IF(E223&lt;&gt;"Yes","Excluded",IF(OR(AA223=1,AC223=1,AD223=1,AE223=1,AF223=1,AJ223=1),"Fail",IF(OR(AND(AB223=1,OR(R223&lt;&gt;"Yes",S223&lt;&gt;"Yes")),AK223=1),"Warning","Pass")))</f>
        <v/>
      </c>
      <c r="AI223" s="27" t="str"/>
      <c r="AJ223" s="73">
        <f>IF(E223="Yes",IF(OR(O223="",Z223&gt;W223),1,0),0)</f>
        <v/>
      </c>
      <c r="AK223" s="73">
        <f>IF(E223="Yes",IF(T223="Yes",0,1),0)</f>
        <v/>
      </c>
    </row>
    <row r="224">
      <c r="A224" s="27" t="str"/>
      <c r="B224" s="27" t="str"/>
      <c r="C224" s="27" t="str"/>
      <c r="D224" s="27" t="str"/>
      <c r="E224" s="27" t="str"/>
      <c r="F224" s="70" t="str"/>
      <c r="G224" s="70" t="str"/>
      <c r="H224" s="70" t="str"/>
      <c r="I224" s="70" t="str"/>
      <c r="J224" s="70" t="str"/>
      <c r="K224" s="70" t="str"/>
      <c r="L224" s="70" t="str"/>
      <c r="M224" s="70" t="str"/>
      <c r="N224" s="70" t="str"/>
      <c r="O224" s="70" t="str"/>
      <c r="P224" s="27" t="str"/>
      <c r="Q224" s="27" t="str"/>
      <c r="R224" s="27" t="str"/>
      <c r="S224" s="27" t="str"/>
      <c r="T224" s="27" t="str"/>
      <c r="U224" s="27" t="str"/>
      <c r="V224" s="27" t="str"/>
      <c r="W224" s="27" t="str"/>
      <c r="X224" s="71">
        <f>IF(OR(F224="",I224=""),"",ROUND((I224-F224)*1440,2))</f>
        <v/>
      </c>
      <c r="Y224" s="71">
        <f>IF(OR(M224&lt;&gt;"Yes",I224="",N224=""),"",ROUND((N224-I224)*1440,2))</f>
        <v/>
      </c>
      <c r="Z224" s="71">
        <f>IF(OR(F224="",O224=""),"",ROUND((O224-F224)*1440,2))</f>
        <v/>
      </c>
      <c r="AA224" s="72">
        <f>IF(E224="Yes",IF(OR(G224="",P224&lt;&gt;1),1,0),0)</f>
        <v/>
      </c>
      <c r="AB224" s="72">
        <f>IF(E224="Yes",IF(Q224="No",1,0),0)</f>
        <v/>
      </c>
      <c r="AC224" s="72">
        <f>IF(E224="Yes",IF(P224&gt;1,1,0),0)</f>
        <v/>
      </c>
      <c r="AD224" s="72">
        <f>IF(AND(E224="Yes",J224&lt;&gt;"",K224&lt;&gt;"",J224&lt;&gt;K224),1,0)</f>
        <v/>
      </c>
      <c r="AE224" s="72">
        <f>IF(E224="Yes",IF(OR(I224="",X224&gt;U224),1,0),0)</f>
        <v/>
      </c>
      <c r="AF224" s="72">
        <f>IF(M224="Yes",IF(OR(N224="",Y224&gt;V224),1,0),0)</f>
        <v/>
      </c>
      <c r="AG224" s="72">
        <f>IF(E224="Yes",IF(AND(AA224=0,AC224=0,AD224=0,AE224=0,J224&lt;&gt;"",K224&lt;&gt;""),1,0),0)</f>
        <v/>
      </c>
      <c r="AH224" s="27">
        <f>IF(E224&lt;&gt;"Yes","Excluded",IF(OR(AA224=1,AC224=1,AD224=1,AE224=1,AF224=1,AJ224=1),"Fail",IF(OR(AND(AB224=1,OR(R224&lt;&gt;"Yes",S224&lt;&gt;"Yes")),AK224=1),"Warning","Pass")))</f>
        <v/>
      </c>
      <c r="AI224" s="27" t="str"/>
      <c r="AJ224" s="73">
        <f>IF(E224="Yes",IF(OR(O224="",Z224&gt;W224),1,0),0)</f>
        <v/>
      </c>
      <c r="AK224" s="73">
        <f>IF(E224="Yes",IF(T224="Yes",0,1),0)</f>
        <v/>
      </c>
    </row>
    <row r="225">
      <c r="A225" s="27" t="str"/>
      <c r="B225" s="27" t="str"/>
      <c r="C225" s="27" t="str"/>
      <c r="D225" s="27" t="str"/>
      <c r="E225" s="27" t="str"/>
      <c r="F225" s="70" t="str"/>
      <c r="G225" s="70" t="str"/>
      <c r="H225" s="70" t="str"/>
      <c r="I225" s="70" t="str"/>
      <c r="J225" s="70" t="str"/>
      <c r="K225" s="70" t="str"/>
      <c r="L225" s="70" t="str"/>
      <c r="M225" s="70" t="str"/>
      <c r="N225" s="70" t="str"/>
      <c r="O225" s="70" t="str"/>
      <c r="P225" s="27" t="str"/>
      <c r="Q225" s="27" t="str"/>
      <c r="R225" s="27" t="str"/>
      <c r="S225" s="27" t="str"/>
      <c r="T225" s="27" t="str"/>
      <c r="U225" s="27" t="str"/>
      <c r="V225" s="27" t="str"/>
      <c r="W225" s="27" t="str"/>
      <c r="X225" s="71">
        <f>IF(OR(F225="",I225=""),"",ROUND((I225-F225)*1440,2))</f>
        <v/>
      </c>
      <c r="Y225" s="71">
        <f>IF(OR(M225&lt;&gt;"Yes",I225="",N225=""),"",ROUND((N225-I225)*1440,2))</f>
        <v/>
      </c>
      <c r="Z225" s="71">
        <f>IF(OR(F225="",O225=""),"",ROUND((O225-F225)*1440,2))</f>
        <v/>
      </c>
      <c r="AA225" s="72">
        <f>IF(E225="Yes",IF(OR(G225="",P225&lt;&gt;1),1,0),0)</f>
        <v/>
      </c>
      <c r="AB225" s="72">
        <f>IF(E225="Yes",IF(Q225="No",1,0),0)</f>
        <v/>
      </c>
      <c r="AC225" s="72">
        <f>IF(E225="Yes",IF(P225&gt;1,1,0),0)</f>
        <v/>
      </c>
      <c r="AD225" s="72">
        <f>IF(AND(E225="Yes",J225&lt;&gt;"",K225&lt;&gt;"",J225&lt;&gt;K225),1,0)</f>
        <v/>
      </c>
      <c r="AE225" s="72">
        <f>IF(E225="Yes",IF(OR(I225="",X225&gt;U225),1,0),0)</f>
        <v/>
      </c>
      <c r="AF225" s="72">
        <f>IF(M225="Yes",IF(OR(N225="",Y225&gt;V225),1,0),0)</f>
        <v/>
      </c>
      <c r="AG225" s="72">
        <f>IF(E225="Yes",IF(AND(AA225=0,AC225=0,AD225=0,AE225=0,J225&lt;&gt;"",K225&lt;&gt;""),1,0),0)</f>
        <v/>
      </c>
      <c r="AH225" s="27">
        <f>IF(E225&lt;&gt;"Yes","Excluded",IF(OR(AA225=1,AC225=1,AD225=1,AE225=1,AF225=1,AJ225=1),"Fail",IF(OR(AND(AB225=1,OR(R225&lt;&gt;"Yes",S225&lt;&gt;"Yes")),AK225=1),"Warning","Pass")))</f>
        <v/>
      </c>
      <c r="AI225" s="27" t="str"/>
      <c r="AJ225" s="73">
        <f>IF(E225="Yes",IF(OR(O225="",Z225&gt;W225),1,0),0)</f>
        <v/>
      </c>
      <c r="AK225" s="73">
        <f>IF(E225="Yes",IF(T225="Yes",0,1),0)</f>
        <v/>
      </c>
    </row>
    <row r="226">
      <c r="A226" s="27" t="str"/>
      <c r="B226" s="27" t="str"/>
      <c r="C226" s="27" t="str"/>
      <c r="D226" s="27" t="str"/>
      <c r="E226" s="27" t="str"/>
      <c r="F226" s="70" t="str"/>
      <c r="G226" s="70" t="str"/>
      <c r="H226" s="70" t="str"/>
      <c r="I226" s="70" t="str"/>
      <c r="J226" s="70" t="str"/>
      <c r="K226" s="70" t="str"/>
      <c r="L226" s="70" t="str"/>
      <c r="M226" s="70" t="str"/>
      <c r="N226" s="70" t="str"/>
      <c r="O226" s="70" t="str"/>
      <c r="P226" s="27" t="str"/>
      <c r="Q226" s="27" t="str"/>
      <c r="R226" s="27" t="str"/>
      <c r="S226" s="27" t="str"/>
      <c r="T226" s="27" t="str"/>
      <c r="U226" s="27" t="str"/>
      <c r="V226" s="27" t="str"/>
      <c r="W226" s="27" t="str"/>
      <c r="X226" s="71">
        <f>IF(OR(F226="",I226=""),"",ROUND((I226-F226)*1440,2))</f>
        <v/>
      </c>
      <c r="Y226" s="71">
        <f>IF(OR(M226&lt;&gt;"Yes",I226="",N226=""),"",ROUND((N226-I226)*1440,2))</f>
        <v/>
      </c>
      <c r="Z226" s="71">
        <f>IF(OR(F226="",O226=""),"",ROUND((O226-F226)*1440,2))</f>
        <v/>
      </c>
      <c r="AA226" s="72">
        <f>IF(E226="Yes",IF(OR(G226="",P226&lt;&gt;1),1,0),0)</f>
        <v/>
      </c>
      <c r="AB226" s="72">
        <f>IF(E226="Yes",IF(Q226="No",1,0),0)</f>
        <v/>
      </c>
      <c r="AC226" s="72">
        <f>IF(E226="Yes",IF(P226&gt;1,1,0),0)</f>
        <v/>
      </c>
      <c r="AD226" s="72">
        <f>IF(AND(E226="Yes",J226&lt;&gt;"",K226&lt;&gt;"",J226&lt;&gt;K226),1,0)</f>
        <v/>
      </c>
      <c r="AE226" s="72">
        <f>IF(E226="Yes",IF(OR(I226="",X226&gt;U226),1,0),0)</f>
        <v/>
      </c>
      <c r="AF226" s="72">
        <f>IF(M226="Yes",IF(OR(N226="",Y226&gt;V226),1,0),0)</f>
        <v/>
      </c>
      <c r="AG226" s="72">
        <f>IF(E226="Yes",IF(AND(AA226=0,AC226=0,AD226=0,AE226=0,J226&lt;&gt;"",K226&lt;&gt;""),1,0),0)</f>
        <v/>
      </c>
      <c r="AH226" s="27">
        <f>IF(E226&lt;&gt;"Yes","Excluded",IF(OR(AA226=1,AC226=1,AD226=1,AE226=1,AF226=1,AJ226=1),"Fail",IF(OR(AND(AB226=1,OR(R226&lt;&gt;"Yes",S226&lt;&gt;"Yes")),AK226=1),"Warning","Pass")))</f>
        <v/>
      </c>
      <c r="AI226" s="27" t="str"/>
      <c r="AJ226" s="73">
        <f>IF(E226="Yes",IF(OR(O226="",Z226&gt;W226),1,0),0)</f>
        <v/>
      </c>
      <c r="AK226" s="73">
        <f>IF(E226="Yes",IF(T226="Yes",0,1),0)</f>
        <v/>
      </c>
    </row>
    <row r="227">
      <c r="A227" s="27" t="str"/>
      <c r="B227" s="27" t="str"/>
      <c r="C227" s="27" t="str"/>
      <c r="D227" s="27" t="str"/>
      <c r="E227" s="27" t="str"/>
      <c r="F227" s="70" t="str"/>
      <c r="G227" s="70" t="str"/>
      <c r="H227" s="70" t="str"/>
      <c r="I227" s="70" t="str"/>
      <c r="J227" s="70" t="str"/>
      <c r="K227" s="70" t="str"/>
      <c r="L227" s="70" t="str"/>
      <c r="M227" s="70" t="str"/>
      <c r="N227" s="70" t="str"/>
      <c r="O227" s="70" t="str"/>
      <c r="P227" s="27" t="str"/>
      <c r="Q227" s="27" t="str"/>
      <c r="R227" s="27" t="str"/>
      <c r="S227" s="27" t="str"/>
      <c r="T227" s="27" t="str"/>
      <c r="U227" s="27" t="str"/>
      <c r="V227" s="27" t="str"/>
      <c r="W227" s="27" t="str"/>
      <c r="X227" s="71">
        <f>IF(OR(F227="",I227=""),"",ROUND((I227-F227)*1440,2))</f>
        <v/>
      </c>
      <c r="Y227" s="71">
        <f>IF(OR(M227&lt;&gt;"Yes",I227="",N227=""),"",ROUND((N227-I227)*1440,2))</f>
        <v/>
      </c>
      <c r="Z227" s="71">
        <f>IF(OR(F227="",O227=""),"",ROUND((O227-F227)*1440,2))</f>
        <v/>
      </c>
      <c r="AA227" s="72">
        <f>IF(E227="Yes",IF(OR(G227="",P227&lt;&gt;1),1,0),0)</f>
        <v/>
      </c>
      <c r="AB227" s="72">
        <f>IF(E227="Yes",IF(Q227="No",1,0),0)</f>
        <v/>
      </c>
      <c r="AC227" s="72">
        <f>IF(E227="Yes",IF(P227&gt;1,1,0),0)</f>
        <v/>
      </c>
      <c r="AD227" s="72">
        <f>IF(AND(E227="Yes",J227&lt;&gt;"",K227&lt;&gt;"",J227&lt;&gt;K227),1,0)</f>
        <v/>
      </c>
      <c r="AE227" s="72">
        <f>IF(E227="Yes",IF(OR(I227="",X227&gt;U227),1,0),0)</f>
        <v/>
      </c>
      <c r="AF227" s="72">
        <f>IF(M227="Yes",IF(OR(N227="",Y227&gt;V227),1,0),0)</f>
        <v/>
      </c>
      <c r="AG227" s="72">
        <f>IF(E227="Yes",IF(AND(AA227=0,AC227=0,AD227=0,AE227=0,J227&lt;&gt;"",K227&lt;&gt;""),1,0),0)</f>
        <v/>
      </c>
      <c r="AH227" s="27">
        <f>IF(E227&lt;&gt;"Yes","Excluded",IF(OR(AA227=1,AC227=1,AD227=1,AE227=1,AF227=1,AJ227=1),"Fail",IF(OR(AND(AB227=1,OR(R227&lt;&gt;"Yes",S227&lt;&gt;"Yes")),AK227=1),"Warning","Pass")))</f>
        <v/>
      </c>
      <c r="AI227" s="27" t="str"/>
      <c r="AJ227" s="73">
        <f>IF(E227="Yes",IF(OR(O227="",Z227&gt;W227),1,0),0)</f>
        <v/>
      </c>
      <c r="AK227" s="73">
        <f>IF(E227="Yes",IF(T227="Yes",0,1),0)</f>
        <v/>
      </c>
    </row>
    <row r="228">
      <c r="A228" s="27" t="str"/>
      <c r="B228" s="27" t="str"/>
      <c r="C228" s="27" t="str"/>
      <c r="D228" s="27" t="str"/>
      <c r="E228" s="27" t="str"/>
      <c r="F228" s="70" t="str"/>
      <c r="G228" s="70" t="str"/>
      <c r="H228" s="70" t="str"/>
      <c r="I228" s="70" t="str"/>
      <c r="J228" s="70" t="str"/>
      <c r="K228" s="70" t="str"/>
      <c r="L228" s="70" t="str"/>
      <c r="M228" s="70" t="str"/>
      <c r="N228" s="70" t="str"/>
      <c r="O228" s="70" t="str"/>
      <c r="P228" s="27" t="str"/>
      <c r="Q228" s="27" t="str"/>
      <c r="R228" s="27" t="str"/>
      <c r="S228" s="27" t="str"/>
      <c r="T228" s="27" t="str"/>
      <c r="U228" s="27" t="str"/>
      <c r="V228" s="27" t="str"/>
      <c r="W228" s="27" t="str"/>
      <c r="X228" s="71">
        <f>IF(OR(F228="",I228=""),"",ROUND((I228-F228)*1440,2))</f>
        <v/>
      </c>
      <c r="Y228" s="71">
        <f>IF(OR(M228&lt;&gt;"Yes",I228="",N228=""),"",ROUND((N228-I228)*1440,2))</f>
        <v/>
      </c>
      <c r="Z228" s="71">
        <f>IF(OR(F228="",O228=""),"",ROUND((O228-F228)*1440,2))</f>
        <v/>
      </c>
      <c r="AA228" s="72">
        <f>IF(E228="Yes",IF(OR(G228="",P228&lt;&gt;1),1,0),0)</f>
        <v/>
      </c>
      <c r="AB228" s="72">
        <f>IF(E228="Yes",IF(Q228="No",1,0),0)</f>
        <v/>
      </c>
      <c r="AC228" s="72">
        <f>IF(E228="Yes",IF(P228&gt;1,1,0),0)</f>
        <v/>
      </c>
      <c r="AD228" s="72">
        <f>IF(AND(E228="Yes",J228&lt;&gt;"",K228&lt;&gt;"",J228&lt;&gt;K228),1,0)</f>
        <v/>
      </c>
      <c r="AE228" s="72">
        <f>IF(E228="Yes",IF(OR(I228="",X228&gt;U228),1,0),0)</f>
        <v/>
      </c>
      <c r="AF228" s="72">
        <f>IF(M228="Yes",IF(OR(N228="",Y228&gt;V228),1,0),0)</f>
        <v/>
      </c>
      <c r="AG228" s="72">
        <f>IF(E228="Yes",IF(AND(AA228=0,AC228=0,AD228=0,AE228=0,J228&lt;&gt;"",K228&lt;&gt;""),1,0),0)</f>
        <v/>
      </c>
      <c r="AH228" s="27">
        <f>IF(E228&lt;&gt;"Yes","Excluded",IF(OR(AA228=1,AC228=1,AD228=1,AE228=1,AF228=1,AJ228=1),"Fail",IF(OR(AND(AB228=1,OR(R228&lt;&gt;"Yes",S228&lt;&gt;"Yes")),AK228=1),"Warning","Pass")))</f>
        <v/>
      </c>
      <c r="AI228" s="27" t="str"/>
      <c r="AJ228" s="73">
        <f>IF(E228="Yes",IF(OR(O228="",Z228&gt;W228),1,0),0)</f>
        <v/>
      </c>
      <c r="AK228" s="73">
        <f>IF(E228="Yes",IF(T228="Yes",0,1),0)</f>
        <v/>
      </c>
    </row>
    <row r="229">
      <c r="A229" s="27" t="str"/>
      <c r="B229" s="27" t="str"/>
      <c r="C229" s="27" t="str"/>
      <c r="D229" s="27" t="str"/>
      <c r="E229" s="27" t="str"/>
      <c r="F229" s="70" t="str"/>
      <c r="G229" s="70" t="str"/>
      <c r="H229" s="70" t="str"/>
      <c r="I229" s="70" t="str"/>
      <c r="J229" s="70" t="str"/>
      <c r="K229" s="70" t="str"/>
      <c r="L229" s="70" t="str"/>
      <c r="M229" s="70" t="str"/>
      <c r="N229" s="70" t="str"/>
      <c r="O229" s="70" t="str"/>
      <c r="P229" s="27" t="str"/>
      <c r="Q229" s="27" t="str"/>
      <c r="R229" s="27" t="str"/>
      <c r="S229" s="27" t="str"/>
      <c r="T229" s="27" t="str"/>
      <c r="U229" s="27" t="str"/>
      <c r="V229" s="27" t="str"/>
      <c r="W229" s="27" t="str"/>
      <c r="X229" s="71">
        <f>IF(OR(F229="",I229=""),"",ROUND((I229-F229)*1440,2))</f>
        <v/>
      </c>
      <c r="Y229" s="71">
        <f>IF(OR(M229&lt;&gt;"Yes",I229="",N229=""),"",ROUND((N229-I229)*1440,2))</f>
        <v/>
      </c>
      <c r="Z229" s="71">
        <f>IF(OR(F229="",O229=""),"",ROUND((O229-F229)*1440,2))</f>
        <v/>
      </c>
      <c r="AA229" s="72">
        <f>IF(E229="Yes",IF(OR(G229="",P229&lt;&gt;1),1,0),0)</f>
        <v/>
      </c>
      <c r="AB229" s="72">
        <f>IF(E229="Yes",IF(Q229="No",1,0),0)</f>
        <v/>
      </c>
      <c r="AC229" s="72">
        <f>IF(E229="Yes",IF(P229&gt;1,1,0),0)</f>
        <v/>
      </c>
      <c r="AD229" s="72">
        <f>IF(AND(E229="Yes",J229&lt;&gt;"",K229&lt;&gt;"",J229&lt;&gt;K229),1,0)</f>
        <v/>
      </c>
      <c r="AE229" s="72">
        <f>IF(E229="Yes",IF(OR(I229="",X229&gt;U229),1,0),0)</f>
        <v/>
      </c>
      <c r="AF229" s="72">
        <f>IF(M229="Yes",IF(OR(N229="",Y229&gt;V229),1,0),0)</f>
        <v/>
      </c>
      <c r="AG229" s="72">
        <f>IF(E229="Yes",IF(AND(AA229=0,AC229=0,AD229=0,AE229=0,J229&lt;&gt;"",K229&lt;&gt;""),1,0),0)</f>
        <v/>
      </c>
      <c r="AH229" s="27">
        <f>IF(E229&lt;&gt;"Yes","Excluded",IF(OR(AA229=1,AC229=1,AD229=1,AE229=1,AF229=1,AJ229=1),"Fail",IF(OR(AND(AB229=1,OR(R229&lt;&gt;"Yes",S229&lt;&gt;"Yes")),AK229=1),"Warning","Pass")))</f>
        <v/>
      </c>
      <c r="AI229" s="27" t="str"/>
      <c r="AJ229" s="73">
        <f>IF(E229="Yes",IF(OR(O229="",Z229&gt;W229),1,0),0)</f>
        <v/>
      </c>
      <c r="AK229" s="73">
        <f>IF(E229="Yes",IF(T229="Yes",0,1),0)</f>
        <v/>
      </c>
    </row>
    <row r="230">
      <c r="A230" s="27" t="str"/>
      <c r="B230" s="27" t="str"/>
      <c r="C230" s="27" t="str"/>
      <c r="D230" s="27" t="str"/>
      <c r="E230" s="27" t="str"/>
      <c r="F230" s="70" t="str"/>
      <c r="G230" s="70" t="str"/>
      <c r="H230" s="70" t="str"/>
      <c r="I230" s="70" t="str"/>
      <c r="J230" s="70" t="str"/>
      <c r="K230" s="70" t="str"/>
      <c r="L230" s="70" t="str"/>
      <c r="M230" s="70" t="str"/>
      <c r="N230" s="70" t="str"/>
      <c r="O230" s="70" t="str"/>
      <c r="P230" s="27" t="str"/>
      <c r="Q230" s="27" t="str"/>
      <c r="R230" s="27" t="str"/>
      <c r="S230" s="27" t="str"/>
      <c r="T230" s="27" t="str"/>
      <c r="U230" s="27" t="str"/>
      <c r="V230" s="27" t="str"/>
      <c r="W230" s="27" t="str"/>
      <c r="X230" s="71">
        <f>IF(OR(F230="",I230=""),"",ROUND((I230-F230)*1440,2))</f>
        <v/>
      </c>
      <c r="Y230" s="71">
        <f>IF(OR(M230&lt;&gt;"Yes",I230="",N230=""),"",ROUND((N230-I230)*1440,2))</f>
        <v/>
      </c>
      <c r="Z230" s="71">
        <f>IF(OR(F230="",O230=""),"",ROUND((O230-F230)*1440,2))</f>
        <v/>
      </c>
      <c r="AA230" s="72">
        <f>IF(E230="Yes",IF(OR(G230="",P230&lt;&gt;1),1,0),0)</f>
        <v/>
      </c>
      <c r="AB230" s="72">
        <f>IF(E230="Yes",IF(Q230="No",1,0),0)</f>
        <v/>
      </c>
      <c r="AC230" s="72">
        <f>IF(E230="Yes",IF(P230&gt;1,1,0),0)</f>
        <v/>
      </c>
      <c r="AD230" s="72">
        <f>IF(AND(E230="Yes",J230&lt;&gt;"",K230&lt;&gt;"",J230&lt;&gt;K230),1,0)</f>
        <v/>
      </c>
      <c r="AE230" s="72">
        <f>IF(E230="Yes",IF(OR(I230="",X230&gt;U230),1,0),0)</f>
        <v/>
      </c>
      <c r="AF230" s="72">
        <f>IF(M230="Yes",IF(OR(N230="",Y230&gt;V230),1,0),0)</f>
        <v/>
      </c>
      <c r="AG230" s="72">
        <f>IF(E230="Yes",IF(AND(AA230=0,AC230=0,AD230=0,AE230=0,J230&lt;&gt;"",K230&lt;&gt;""),1,0),0)</f>
        <v/>
      </c>
      <c r="AH230" s="27">
        <f>IF(E230&lt;&gt;"Yes","Excluded",IF(OR(AA230=1,AC230=1,AD230=1,AE230=1,AF230=1,AJ230=1),"Fail",IF(OR(AND(AB230=1,OR(R230&lt;&gt;"Yes",S230&lt;&gt;"Yes")),AK230=1),"Warning","Pass")))</f>
        <v/>
      </c>
      <c r="AI230" s="27" t="str"/>
      <c r="AJ230" s="73">
        <f>IF(E230="Yes",IF(OR(O230="",Z230&gt;W230),1,0),0)</f>
        <v/>
      </c>
      <c r="AK230" s="73">
        <f>IF(E230="Yes",IF(T230="Yes",0,1),0)</f>
        <v/>
      </c>
    </row>
    <row r="231">
      <c r="A231" s="27" t="str"/>
      <c r="B231" s="27" t="str"/>
      <c r="C231" s="27" t="str"/>
      <c r="D231" s="27" t="str"/>
      <c r="E231" s="27" t="str"/>
      <c r="F231" s="70" t="str"/>
      <c r="G231" s="70" t="str"/>
      <c r="H231" s="70" t="str"/>
      <c r="I231" s="70" t="str"/>
      <c r="J231" s="70" t="str"/>
      <c r="K231" s="70" t="str"/>
      <c r="L231" s="70" t="str"/>
      <c r="M231" s="70" t="str"/>
      <c r="N231" s="70" t="str"/>
      <c r="O231" s="70" t="str"/>
      <c r="P231" s="27" t="str"/>
      <c r="Q231" s="27" t="str"/>
      <c r="R231" s="27" t="str"/>
      <c r="S231" s="27" t="str"/>
      <c r="T231" s="27" t="str"/>
      <c r="U231" s="27" t="str"/>
      <c r="V231" s="27" t="str"/>
      <c r="W231" s="27" t="str"/>
      <c r="X231" s="71">
        <f>IF(OR(F231="",I231=""),"",ROUND((I231-F231)*1440,2))</f>
        <v/>
      </c>
      <c r="Y231" s="71">
        <f>IF(OR(M231&lt;&gt;"Yes",I231="",N231=""),"",ROUND((N231-I231)*1440,2))</f>
        <v/>
      </c>
      <c r="Z231" s="71">
        <f>IF(OR(F231="",O231=""),"",ROUND((O231-F231)*1440,2))</f>
        <v/>
      </c>
      <c r="AA231" s="72">
        <f>IF(E231="Yes",IF(OR(G231="",P231&lt;&gt;1),1,0),0)</f>
        <v/>
      </c>
      <c r="AB231" s="72">
        <f>IF(E231="Yes",IF(Q231="No",1,0),0)</f>
        <v/>
      </c>
      <c r="AC231" s="72">
        <f>IF(E231="Yes",IF(P231&gt;1,1,0),0)</f>
        <v/>
      </c>
      <c r="AD231" s="72">
        <f>IF(AND(E231="Yes",J231&lt;&gt;"",K231&lt;&gt;"",J231&lt;&gt;K231),1,0)</f>
        <v/>
      </c>
      <c r="AE231" s="72">
        <f>IF(E231="Yes",IF(OR(I231="",X231&gt;U231),1,0),0)</f>
        <v/>
      </c>
      <c r="AF231" s="72">
        <f>IF(M231="Yes",IF(OR(N231="",Y231&gt;V231),1,0),0)</f>
        <v/>
      </c>
      <c r="AG231" s="72">
        <f>IF(E231="Yes",IF(AND(AA231=0,AC231=0,AD231=0,AE231=0,J231&lt;&gt;"",K231&lt;&gt;""),1,0),0)</f>
        <v/>
      </c>
      <c r="AH231" s="27">
        <f>IF(E231&lt;&gt;"Yes","Excluded",IF(OR(AA231=1,AC231=1,AD231=1,AE231=1,AF231=1,AJ231=1),"Fail",IF(OR(AND(AB231=1,OR(R231&lt;&gt;"Yes",S231&lt;&gt;"Yes")),AK231=1),"Warning","Pass")))</f>
        <v/>
      </c>
      <c r="AI231" s="27" t="str"/>
      <c r="AJ231" s="73">
        <f>IF(E231="Yes",IF(OR(O231="",Z231&gt;W231),1,0),0)</f>
        <v/>
      </c>
      <c r="AK231" s="73">
        <f>IF(E231="Yes",IF(T231="Yes",0,1),0)</f>
        <v/>
      </c>
    </row>
    <row r="232">
      <c r="A232" s="27" t="str"/>
      <c r="B232" s="27" t="str"/>
      <c r="C232" s="27" t="str"/>
      <c r="D232" s="27" t="str"/>
      <c r="E232" s="27" t="str"/>
      <c r="F232" s="70" t="str"/>
      <c r="G232" s="70" t="str"/>
      <c r="H232" s="70" t="str"/>
      <c r="I232" s="70" t="str"/>
      <c r="J232" s="70" t="str"/>
      <c r="K232" s="70" t="str"/>
      <c r="L232" s="70" t="str"/>
      <c r="M232" s="70" t="str"/>
      <c r="N232" s="70" t="str"/>
      <c r="O232" s="70" t="str"/>
      <c r="P232" s="27" t="str"/>
      <c r="Q232" s="27" t="str"/>
      <c r="R232" s="27" t="str"/>
      <c r="S232" s="27" t="str"/>
      <c r="T232" s="27" t="str"/>
      <c r="U232" s="27" t="str"/>
      <c r="V232" s="27" t="str"/>
      <c r="W232" s="27" t="str"/>
      <c r="X232" s="71">
        <f>IF(OR(F232="",I232=""),"",ROUND((I232-F232)*1440,2))</f>
        <v/>
      </c>
      <c r="Y232" s="71">
        <f>IF(OR(M232&lt;&gt;"Yes",I232="",N232=""),"",ROUND((N232-I232)*1440,2))</f>
        <v/>
      </c>
      <c r="Z232" s="71">
        <f>IF(OR(F232="",O232=""),"",ROUND((O232-F232)*1440,2))</f>
        <v/>
      </c>
      <c r="AA232" s="72">
        <f>IF(E232="Yes",IF(OR(G232="",P232&lt;&gt;1),1,0),0)</f>
        <v/>
      </c>
      <c r="AB232" s="72">
        <f>IF(E232="Yes",IF(Q232="No",1,0),0)</f>
        <v/>
      </c>
      <c r="AC232" s="72">
        <f>IF(E232="Yes",IF(P232&gt;1,1,0),0)</f>
        <v/>
      </c>
      <c r="AD232" s="72">
        <f>IF(AND(E232="Yes",J232&lt;&gt;"",K232&lt;&gt;"",J232&lt;&gt;K232),1,0)</f>
        <v/>
      </c>
      <c r="AE232" s="72">
        <f>IF(E232="Yes",IF(OR(I232="",X232&gt;U232),1,0),0)</f>
        <v/>
      </c>
      <c r="AF232" s="72">
        <f>IF(M232="Yes",IF(OR(N232="",Y232&gt;V232),1,0),0)</f>
        <v/>
      </c>
      <c r="AG232" s="72">
        <f>IF(E232="Yes",IF(AND(AA232=0,AC232=0,AD232=0,AE232=0,J232&lt;&gt;"",K232&lt;&gt;""),1,0),0)</f>
        <v/>
      </c>
      <c r="AH232" s="27">
        <f>IF(E232&lt;&gt;"Yes","Excluded",IF(OR(AA232=1,AC232=1,AD232=1,AE232=1,AF232=1,AJ232=1),"Fail",IF(OR(AND(AB232=1,OR(R232&lt;&gt;"Yes",S232&lt;&gt;"Yes")),AK232=1),"Warning","Pass")))</f>
        <v/>
      </c>
      <c r="AI232" s="27" t="str"/>
      <c r="AJ232" s="73">
        <f>IF(E232="Yes",IF(OR(O232="",Z232&gt;W232),1,0),0)</f>
        <v/>
      </c>
      <c r="AK232" s="73">
        <f>IF(E232="Yes",IF(T232="Yes",0,1),0)</f>
        <v/>
      </c>
    </row>
    <row r="233">
      <c r="A233" s="27" t="str"/>
      <c r="B233" s="27" t="str"/>
      <c r="C233" s="27" t="str"/>
      <c r="D233" s="27" t="str"/>
      <c r="E233" s="27" t="str"/>
      <c r="F233" s="70" t="str"/>
      <c r="G233" s="70" t="str"/>
      <c r="H233" s="70" t="str"/>
      <c r="I233" s="70" t="str"/>
      <c r="J233" s="70" t="str"/>
      <c r="K233" s="70" t="str"/>
      <c r="L233" s="70" t="str"/>
      <c r="M233" s="70" t="str"/>
      <c r="N233" s="70" t="str"/>
      <c r="O233" s="70" t="str"/>
      <c r="P233" s="27" t="str"/>
      <c r="Q233" s="27" t="str"/>
      <c r="R233" s="27" t="str"/>
      <c r="S233" s="27" t="str"/>
      <c r="T233" s="27" t="str"/>
      <c r="U233" s="27" t="str"/>
      <c r="V233" s="27" t="str"/>
      <c r="W233" s="27" t="str"/>
      <c r="X233" s="71">
        <f>IF(OR(F233="",I233=""),"",ROUND((I233-F233)*1440,2))</f>
        <v/>
      </c>
      <c r="Y233" s="71">
        <f>IF(OR(M233&lt;&gt;"Yes",I233="",N233=""),"",ROUND((N233-I233)*1440,2))</f>
        <v/>
      </c>
      <c r="Z233" s="71">
        <f>IF(OR(F233="",O233=""),"",ROUND((O233-F233)*1440,2))</f>
        <v/>
      </c>
      <c r="AA233" s="72">
        <f>IF(E233="Yes",IF(OR(G233="",P233&lt;&gt;1),1,0),0)</f>
        <v/>
      </c>
      <c r="AB233" s="72">
        <f>IF(E233="Yes",IF(Q233="No",1,0),0)</f>
        <v/>
      </c>
      <c r="AC233" s="72">
        <f>IF(E233="Yes",IF(P233&gt;1,1,0),0)</f>
        <v/>
      </c>
      <c r="AD233" s="72">
        <f>IF(AND(E233="Yes",J233&lt;&gt;"",K233&lt;&gt;"",J233&lt;&gt;K233),1,0)</f>
        <v/>
      </c>
      <c r="AE233" s="72">
        <f>IF(E233="Yes",IF(OR(I233="",X233&gt;U233),1,0),0)</f>
        <v/>
      </c>
      <c r="AF233" s="72">
        <f>IF(M233="Yes",IF(OR(N233="",Y233&gt;V233),1,0),0)</f>
        <v/>
      </c>
      <c r="AG233" s="72">
        <f>IF(E233="Yes",IF(AND(AA233=0,AC233=0,AD233=0,AE233=0,J233&lt;&gt;"",K233&lt;&gt;""),1,0),0)</f>
        <v/>
      </c>
      <c r="AH233" s="27">
        <f>IF(E233&lt;&gt;"Yes","Excluded",IF(OR(AA233=1,AC233=1,AD233=1,AE233=1,AF233=1,AJ233=1),"Fail",IF(OR(AND(AB233=1,OR(R233&lt;&gt;"Yes",S233&lt;&gt;"Yes")),AK233=1),"Warning","Pass")))</f>
        <v/>
      </c>
      <c r="AI233" s="27" t="str"/>
      <c r="AJ233" s="73">
        <f>IF(E233="Yes",IF(OR(O233="",Z233&gt;W233),1,0),0)</f>
        <v/>
      </c>
      <c r="AK233" s="73">
        <f>IF(E233="Yes",IF(T233="Yes",0,1),0)</f>
        <v/>
      </c>
    </row>
    <row r="234">
      <c r="A234" s="27" t="str"/>
      <c r="B234" s="27" t="str"/>
      <c r="C234" s="27" t="str"/>
      <c r="D234" s="27" t="str"/>
      <c r="E234" s="27" t="str"/>
      <c r="F234" s="70" t="str"/>
      <c r="G234" s="70" t="str"/>
      <c r="H234" s="70" t="str"/>
      <c r="I234" s="70" t="str"/>
      <c r="J234" s="70" t="str"/>
      <c r="K234" s="70" t="str"/>
      <c r="L234" s="70" t="str"/>
      <c r="M234" s="70" t="str"/>
      <c r="N234" s="70" t="str"/>
      <c r="O234" s="70" t="str"/>
      <c r="P234" s="27" t="str"/>
      <c r="Q234" s="27" t="str"/>
      <c r="R234" s="27" t="str"/>
      <c r="S234" s="27" t="str"/>
      <c r="T234" s="27" t="str"/>
      <c r="U234" s="27" t="str"/>
      <c r="V234" s="27" t="str"/>
      <c r="W234" s="27" t="str"/>
      <c r="X234" s="71">
        <f>IF(OR(F234="",I234=""),"",ROUND((I234-F234)*1440,2))</f>
        <v/>
      </c>
      <c r="Y234" s="71">
        <f>IF(OR(M234&lt;&gt;"Yes",I234="",N234=""),"",ROUND((N234-I234)*1440,2))</f>
        <v/>
      </c>
      <c r="Z234" s="71">
        <f>IF(OR(F234="",O234=""),"",ROUND((O234-F234)*1440,2))</f>
        <v/>
      </c>
      <c r="AA234" s="72">
        <f>IF(E234="Yes",IF(OR(G234="",P234&lt;&gt;1),1,0),0)</f>
        <v/>
      </c>
      <c r="AB234" s="72">
        <f>IF(E234="Yes",IF(Q234="No",1,0),0)</f>
        <v/>
      </c>
      <c r="AC234" s="72">
        <f>IF(E234="Yes",IF(P234&gt;1,1,0),0)</f>
        <v/>
      </c>
      <c r="AD234" s="72">
        <f>IF(AND(E234="Yes",J234&lt;&gt;"",K234&lt;&gt;"",J234&lt;&gt;K234),1,0)</f>
        <v/>
      </c>
      <c r="AE234" s="72">
        <f>IF(E234="Yes",IF(OR(I234="",X234&gt;U234),1,0),0)</f>
        <v/>
      </c>
      <c r="AF234" s="72">
        <f>IF(M234="Yes",IF(OR(N234="",Y234&gt;V234),1,0),0)</f>
        <v/>
      </c>
      <c r="AG234" s="72">
        <f>IF(E234="Yes",IF(AND(AA234=0,AC234=0,AD234=0,AE234=0,J234&lt;&gt;"",K234&lt;&gt;""),1,0),0)</f>
        <v/>
      </c>
      <c r="AH234" s="27">
        <f>IF(E234&lt;&gt;"Yes","Excluded",IF(OR(AA234=1,AC234=1,AD234=1,AE234=1,AF234=1,AJ234=1),"Fail",IF(OR(AND(AB234=1,OR(R234&lt;&gt;"Yes",S234&lt;&gt;"Yes")),AK234=1),"Warning","Pass")))</f>
        <v/>
      </c>
      <c r="AI234" s="27" t="str"/>
      <c r="AJ234" s="73">
        <f>IF(E234="Yes",IF(OR(O234="",Z234&gt;W234),1,0),0)</f>
        <v/>
      </c>
      <c r="AK234" s="73">
        <f>IF(E234="Yes",IF(T234="Yes",0,1),0)</f>
        <v/>
      </c>
    </row>
    <row r="235">
      <c r="A235" s="27" t="str"/>
      <c r="B235" s="27" t="str"/>
      <c r="C235" s="27" t="str"/>
      <c r="D235" s="27" t="str"/>
      <c r="E235" s="27" t="str"/>
      <c r="F235" s="70" t="str"/>
      <c r="G235" s="70" t="str"/>
      <c r="H235" s="70" t="str"/>
      <c r="I235" s="70" t="str"/>
      <c r="J235" s="70" t="str"/>
      <c r="K235" s="70" t="str"/>
      <c r="L235" s="70" t="str"/>
      <c r="M235" s="70" t="str"/>
      <c r="N235" s="70" t="str"/>
      <c r="O235" s="70" t="str"/>
      <c r="P235" s="27" t="str"/>
      <c r="Q235" s="27" t="str"/>
      <c r="R235" s="27" t="str"/>
      <c r="S235" s="27" t="str"/>
      <c r="T235" s="27" t="str"/>
      <c r="U235" s="27" t="str"/>
      <c r="V235" s="27" t="str"/>
      <c r="W235" s="27" t="str"/>
      <c r="X235" s="71">
        <f>IF(OR(F235="",I235=""),"",ROUND((I235-F235)*1440,2))</f>
        <v/>
      </c>
      <c r="Y235" s="71">
        <f>IF(OR(M235&lt;&gt;"Yes",I235="",N235=""),"",ROUND((N235-I235)*1440,2))</f>
        <v/>
      </c>
      <c r="Z235" s="71">
        <f>IF(OR(F235="",O235=""),"",ROUND((O235-F235)*1440,2))</f>
        <v/>
      </c>
      <c r="AA235" s="72">
        <f>IF(E235="Yes",IF(OR(G235="",P235&lt;&gt;1),1,0),0)</f>
        <v/>
      </c>
      <c r="AB235" s="72">
        <f>IF(E235="Yes",IF(Q235="No",1,0),0)</f>
        <v/>
      </c>
      <c r="AC235" s="72">
        <f>IF(E235="Yes",IF(P235&gt;1,1,0),0)</f>
        <v/>
      </c>
      <c r="AD235" s="72">
        <f>IF(AND(E235="Yes",J235&lt;&gt;"",K235&lt;&gt;"",J235&lt;&gt;K235),1,0)</f>
        <v/>
      </c>
      <c r="AE235" s="72">
        <f>IF(E235="Yes",IF(OR(I235="",X235&gt;U235),1,0),0)</f>
        <v/>
      </c>
      <c r="AF235" s="72">
        <f>IF(M235="Yes",IF(OR(N235="",Y235&gt;V235),1,0),0)</f>
        <v/>
      </c>
      <c r="AG235" s="72">
        <f>IF(E235="Yes",IF(AND(AA235=0,AC235=0,AD235=0,AE235=0,J235&lt;&gt;"",K235&lt;&gt;""),1,0),0)</f>
        <v/>
      </c>
      <c r="AH235" s="27">
        <f>IF(E235&lt;&gt;"Yes","Excluded",IF(OR(AA235=1,AC235=1,AD235=1,AE235=1,AF235=1,AJ235=1),"Fail",IF(OR(AND(AB235=1,OR(R235&lt;&gt;"Yes",S235&lt;&gt;"Yes")),AK235=1),"Warning","Pass")))</f>
        <v/>
      </c>
      <c r="AI235" s="27" t="str"/>
      <c r="AJ235" s="73">
        <f>IF(E235="Yes",IF(OR(O235="",Z235&gt;W235),1,0),0)</f>
        <v/>
      </c>
      <c r="AK235" s="73">
        <f>IF(E235="Yes",IF(T235="Yes",0,1),0)</f>
        <v/>
      </c>
    </row>
    <row r="236">
      <c r="A236" s="27" t="str"/>
      <c r="B236" s="27" t="str"/>
      <c r="C236" s="27" t="str"/>
      <c r="D236" s="27" t="str"/>
      <c r="E236" s="27" t="str"/>
      <c r="F236" s="70" t="str"/>
      <c r="G236" s="70" t="str"/>
      <c r="H236" s="70" t="str"/>
      <c r="I236" s="70" t="str"/>
      <c r="J236" s="70" t="str"/>
      <c r="K236" s="70" t="str"/>
      <c r="L236" s="70" t="str"/>
      <c r="M236" s="70" t="str"/>
      <c r="N236" s="70" t="str"/>
      <c r="O236" s="70" t="str"/>
      <c r="P236" s="27" t="str"/>
      <c r="Q236" s="27" t="str"/>
      <c r="R236" s="27" t="str"/>
      <c r="S236" s="27" t="str"/>
      <c r="T236" s="27" t="str"/>
      <c r="U236" s="27" t="str"/>
      <c r="V236" s="27" t="str"/>
      <c r="W236" s="27" t="str"/>
      <c r="X236" s="71">
        <f>IF(OR(F236="",I236=""),"",ROUND((I236-F236)*1440,2))</f>
        <v/>
      </c>
      <c r="Y236" s="71">
        <f>IF(OR(M236&lt;&gt;"Yes",I236="",N236=""),"",ROUND((N236-I236)*1440,2))</f>
        <v/>
      </c>
      <c r="Z236" s="71">
        <f>IF(OR(F236="",O236=""),"",ROUND((O236-F236)*1440,2))</f>
        <v/>
      </c>
      <c r="AA236" s="72">
        <f>IF(E236="Yes",IF(OR(G236="",P236&lt;&gt;1),1,0),0)</f>
        <v/>
      </c>
      <c r="AB236" s="72">
        <f>IF(E236="Yes",IF(Q236="No",1,0),0)</f>
        <v/>
      </c>
      <c r="AC236" s="72">
        <f>IF(E236="Yes",IF(P236&gt;1,1,0),0)</f>
        <v/>
      </c>
      <c r="AD236" s="72">
        <f>IF(AND(E236="Yes",J236&lt;&gt;"",K236&lt;&gt;"",J236&lt;&gt;K236),1,0)</f>
        <v/>
      </c>
      <c r="AE236" s="72">
        <f>IF(E236="Yes",IF(OR(I236="",X236&gt;U236),1,0),0)</f>
        <v/>
      </c>
      <c r="AF236" s="72">
        <f>IF(M236="Yes",IF(OR(N236="",Y236&gt;V236),1,0),0)</f>
        <v/>
      </c>
      <c r="AG236" s="72">
        <f>IF(E236="Yes",IF(AND(AA236=0,AC236=0,AD236=0,AE236=0,J236&lt;&gt;"",K236&lt;&gt;""),1,0),0)</f>
        <v/>
      </c>
      <c r="AH236" s="27">
        <f>IF(E236&lt;&gt;"Yes","Excluded",IF(OR(AA236=1,AC236=1,AD236=1,AE236=1,AF236=1,AJ236=1),"Fail",IF(OR(AND(AB236=1,OR(R236&lt;&gt;"Yes",S236&lt;&gt;"Yes")),AK236=1),"Warning","Pass")))</f>
        <v/>
      </c>
      <c r="AI236" s="27" t="str"/>
      <c r="AJ236" s="73">
        <f>IF(E236="Yes",IF(OR(O236="",Z236&gt;W236),1,0),0)</f>
        <v/>
      </c>
      <c r="AK236" s="73">
        <f>IF(E236="Yes",IF(T236="Yes",0,1),0)</f>
        <v/>
      </c>
    </row>
    <row r="237">
      <c r="A237" s="27" t="str"/>
      <c r="B237" s="27" t="str"/>
      <c r="C237" s="27" t="str"/>
      <c r="D237" s="27" t="str"/>
      <c r="E237" s="27" t="str"/>
      <c r="F237" s="70" t="str"/>
      <c r="G237" s="70" t="str"/>
      <c r="H237" s="70" t="str"/>
      <c r="I237" s="70" t="str"/>
      <c r="J237" s="70" t="str"/>
      <c r="K237" s="70" t="str"/>
      <c r="L237" s="70" t="str"/>
      <c r="M237" s="70" t="str"/>
      <c r="N237" s="70" t="str"/>
      <c r="O237" s="70" t="str"/>
      <c r="P237" s="27" t="str"/>
      <c r="Q237" s="27" t="str"/>
      <c r="R237" s="27" t="str"/>
      <c r="S237" s="27" t="str"/>
      <c r="T237" s="27" t="str"/>
      <c r="U237" s="27" t="str"/>
      <c r="V237" s="27" t="str"/>
      <c r="W237" s="27" t="str"/>
      <c r="X237" s="71">
        <f>IF(OR(F237="",I237=""),"",ROUND((I237-F237)*1440,2))</f>
        <v/>
      </c>
      <c r="Y237" s="71">
        <f>IF(OR(M237&lt;&gt;"Yes",I237="",N237=""),"",ROUND((N237-I237)*1440,2))</f>
        <v/>
      </c>
      <c r="Z237" s="71">
        <f>IF(OR(F237="",O237=""),"",ROUND((O237-F237)*1440,2))</f>
        <v/>
      </c>
      <c r="AA237" s="72">
        <f>IF(E237="Yes",IF(OR(G237="",P237&lt;&gt;1),1,0),0)</f>
        <v/>
      </c>
      <c r="AB237" s="72">
        <f>IF(E237="Yes",IF(Q237="No",1,0),0)</f>
        <v/>
      </c>
      <c r="AC237" s="72">
        <f>IF(E237="Yes",IF(P237&gt;1,1,0),0)</f>
        <v/>
      </c>
      <c r="AD237" s="72">
        <f>IF(AND(E237="Yes",J237&lt;&gt;"",K237&lt;&gt;"",J237&lt;&gt;K237),1,0)</f>
        <v/>
      </c>
      <c r="AE237" s="72">
        <f>IF(E237="Yes",IF(OR(I237="",X237&gt;U237),1,0),0)</f>
        <v/>
      </c>
      <c r="AF237" s="72">
        <f>IF(M237="Yes",IF(OR(N237="",Y237&gt;V237),1,0),0)</f>
        <v/>
      </c>
      <c r="AG237" s="72">
        <f>IF(E237="Yes",IF(AND(AA237=0,AC237=0,AD237=0,AE237=0,J237&lt;&gt;"",K237&lt;&gt;""),1,0),0)</f>
        <v/>
      </c>
      <c r="AH237" s="27">
        <f>IF(E237&lt;&gt;"Yes","Excluded",IF(OR(AA237=1,AC237=1,AD237=1,AE237=1,AF237=1,AJ237=1),"Fail",IF(OR(AND(AB237=1,OR(R237&lt;&gt;"Yes",S237&lt;&gt;"Yes")),AK237=1),"Warning","Pass")))</f>
        <v/>
      </c>
      <c r="AI237" s="27" t="str"/>
      <c r="AJ237" s="73">
        <f>IF(E237="Yes",IF(OR(O237="",Z237&gt;W237),1,0),0)</f>
        <v/>
      </c>
      <c r="AK237" s="73">
        <f>IF(E237="Yes",IF(T237="Yes",0,1),0)</f>
        <v/>
      </c>
    </row>
    <row r="238">
      <c r="A238" s="27" t="str"/>
      <c r="B238" s="27" t="str"/>
      <c r="C238" s="27" t="str"/>
      <c r="D238" s="27" t="str"/>
      <c r="E238" s="27" t="str"/>
      <c r="F238" s="70" t="str"/>
      <c r="G238" s="70" t="str"/>
      <c r="H238" s="70" t="str"/>
      <c r="I238" s="70" t="str"/>
      <c r="J238" s="70" t="str"/>
      <c r="K238" s="70" t="str"/>
      <c r="L238" s="70" t="str"/>
      <c r="M238" s="70" t="str"/>
      <c r="N238" s="70" t="str"/>
      <c r="O238" s="70" t="str"/>
      <c r="P238" s="27" t="str"/>
      <c r="Q238" s="27" t="str"/>
      <c r="R238" s="27" t="str"/>
      <c r="S238" s="27" t="str"/>
      <c r="T238" s="27" t="str"/>
      <c r="U238" s="27" t="str"/>
      <c r="V238" s="27" t="str"/>
      <c r="W238" s="27" t="str"/>
      <c r="X238" s="71">
        <f>IF(OR(F238="",I238=""),"",ROUND((I238-F238)*1440,2))</f>
        <v/>
      </c>
      <c r="Y238" s="71">
        <f>IF(OR(M238&lt;&gt;"Yes",I238="",N238=""),"",ROUND((N238-I238)*1440,2))</f>
        <v/>
      </c>
      <c r="Z238" s="71">
        <f>IF(OR(F238="",O238=""),"",ROUND((O238-F238)*1440,2))</f>
        <v/>
      </c>
      <c r="AA238" s="72">
        <f>IF(E238="Yes",IF(OR(G238="",P238&lt;&gt;1),1,0),0)</f>
        <v/>
      </c>
      <c r="AB238" s="72">
        <f>IF(E238="Yes",IF(Q238="No",1,0),0)</f>
        <v/>
      </c>
      <c r="AC238" s="72">
        <f>IF(E238="Yes",IF(P238&gt;1,1,0),0)</f>
        <v/>
      </c>
      <c r="AD238" s="72">
        <f>IF(AND(E238="Yes",J238&lt;&gt;"",K238&lt;&gt;"",J238&lt;&gt;K238),1,0)</f>
        <v/>
      </c>
      <c r="AE238" s="72">
        <f>IF(E238="Yes",IF(OR(I238="",X238&gt;U238),1,0),0)</f>
        <v/>
      </c>
      <c r="AF238" s="72">
        <f>IF(M238="Yes",IF(OR(N238="",Y238&gt;V238),1,0),0)</f>
        <v/>
      </c>
      <c r="AG238" s="72">
        <f>IF(E238="Yes",IF(AND(AA238=0,AC238=0,AD238=0,AE238=0,J238&lt;&gt;"",K238&lt;&gt;""),1,0),0)</f>
        <v/>
      </c>
      <c r="AH238" s="27">
        <f>IF(E238&lt;&gt;"Yes","Excluded",IF(OR(AA238=1,AC238=1,AD238=1,AE238=1,AF238=1,AJ238=1),"Fail",IF(OR(AND(AB238=1,OR(R238&lt;&gt;"Yes",S238&lt;&gt;"Yes")),AK238=1),"Warning","Pass")))</f>
        <v/>
      </c>
      <c r="AI238" s="27" t="str"/>
      <c r="AJ238" s="73">
        <f>IF(E238="Yes",IF(OR(O238="",Z238&gt;W238),1,0),0)</f>
        <v/>
      </c>
      <c r="AK238" s="73">
        <f>IF(E238="Yes",IF(T238="Yes",0,1),0)</f>
        <v/>
      </c>
    </row>
    <row r="239">
      <c r="A239" s="27" t="str"/>
      <c r="B239" s="27" t="str"/>
      <c r="C239" s="27" t="str"/>
      <c r="D239" s="27" t="str"/>
      <c r="E239" s="27" t="str"/>
      <c r="F239" s="70" t="str"/>
      <c r="G239" s="70" t="str"/>
      <c r="H239" s="70" t="str"/>
      <c r="I239" s="70" t="str"/>
      <c r="J239" s="70" t="str"/>
      <c r="K239" s="70" t="str"/>
      <c r="L239" s="70" t="str"/>
      <c r="M239" s="70" t="str"/>
      <c r="N239" s="70" t="str"/>
      <c r="O239" s="70" t="str"/>
      <c r="P239" s="27" t="str"/>
      <c r="Q239" s="27" t="str"/>
      <c r="R239" s="27" t="str"/>
      <c r="S239" s="27" t="str"/>
      <c r="T239" s="27" t="str"/>
      <c r="U239" s="27" t="str"/>
      <c r="V239" s="27" t="str"/>
      <c r="W239" s="27" t="str"/>
      <c r="X239" s="71">
        <f>IF(OR(F239="",I239=""),"",ROUND((I239-F239)*1440,2))</f>
        <v/>
      </c>
      <c r="Y239" s="71">
        <f>IF(OR(M239&lt;&gt;"Yes",I239="",N239=""),"",ROUND((N239-I239)*1440,2))</f>
        <v/>
      </c>
      <c r="Z239" s="71">
        <f>IF(OR(F239="",O239=""),"",ROUND((O239-F239)*1440,2))</f>
        <v/>
      </c>
      <c r="AA239" s="72">
        <f>IF(E239="Yes",IF(OR(G239="",P239&lt;&gt;1),1,0),0)</f>
        <v/>
      </c>
      <c r="AB239" s="72">
        <f>IF(E239="Yes",IF(Q239="No",1,0),0)</f>
        <v/>
      </c>
      <c r="AC239" s="72">
        <f>IF(E239="Yes",IF(P239&gt;1,1,0),0)</f>
        <v/>
      </c>
      <c r="AD239" s="72">
        <f>IF(AND(E239="Yes",J239&lt;&gt;"",K239&lt;&gt;"",J239&lt;&gt;K239),1,0)</f>
        <v/>
      </c>
      <c r="AE239" s="72">
        <f>IF(E239="Yes",IF(OR(I239="",X239&gt;U239),1,0),0)</f>
        <v/>
      </c>
      <c r="AF239" s="72">
        <f>IF(M239="Yes",IF(OR(N239="",Y239&gt;V239),1,0),0)</f>
        <v/>
      </c>
      <c r="AG239" s="72">
        <f>IF(E239="Yes",IF(AND(AA239=0,AC239=0,AD239=0,AE239=0,J239&lt;&gt;"",K239&lt;&gt;""),1,0),0)</f>
        <v/>
      </c>
      <c r="AH239" s="27">
        <f>IF(E239&lt;&gt;"Yes","Excluded",IF(OR(AA239=1,AC239=1,AD239=1,AE239=1,AF239=1,AJ239=1),"Fail",IF(OR(AND(AB239=1,OR(R239&lt;&gt;"Yes",S239&lt;&gt;"Yes")),AK239=1),"Warning","Pass")))</f>
        <v/>
      </c>
      <c r="AI239" s="27" t="str"/>
      <c r="AJ239" s="73">
        <f>IF(E239="Yes",IF(OR(O239="",Z239&gt;W239),1,0),0)</f>
        <v/>
      </c>
      <c r="AK239" s="73">
        <f>IF(E239="Yes",IF(T239="Yes",0,1),0)</f>
        <v/>
      </c>
    </row>
    <row r="240">
      <c r="A240" s="27" t="str"/>
      <c r="B240" s="27" t="str"/>
      <c r="C240" s="27" t="str"/>
      <c r="D240" s="27" t="str"/>
      <c r="E240" s="27" t="str"/>
      <c r="F240" s="70" t="str"/>
      <c r="G240" s="70" t="str"/>
      <c r="H240" s="70" t="str"/>
      <c r="I240" s="70" t="str"/>
      <c r="J240" s="70" t="str"/>
      <c r="K240" s="70" t="str"/>
      <c r="L240" s="70" t="str"/>
      <c r="M240" s="70" t="str"/>
      <c r="N240" s="70" t="str"/>
      <c r="O240" s="70" t="str"/>
      <c r="P240" s="27" t="str"/>
      <c r="Q240" s="27" t="str"/>
      <c r="R240" s="27" t="str"/>
      <c r="S240" s="27" t="str"/>
      <c r="T240" s="27" t="str"/>
      <c r="U240" s="27" t="str"/>
      <c r="V240" s="27" t="str"/>
      <c r="W240" s="27" t="str"/>
      <c r="X240" s="71">
        <f>IF(OR(F240="",I240=""),"",ROUND((I240-F240)*1440,2))</f>
        <v/>
      </c>
      <c r="Y240" s="71">
        <f>IF(OR(M240&lt;&gt;"Yes",I240="",N240=""),"",ROUND((N240-I240)*1440,2))</f>
        <v/>
      </c>
      <c r="Z240" s="71">
        <f>IF(OR(F240="",O240=""),"",ROUND((O240-F240)*1440,2))</f>
        <v/>
      </c>
      <c r="AA240" s="72">
        <f>IF(E240="Yes",IF(OR(G240="",P240&lt;&gt;1),1,0),0)</f>
        <v/>
      </c>
      <c r="AB240" s="72">
        <f>IF(E240="Yes",IF(Q240="No",1,0),0)</f>
        <v/>
      </c>
      <c r="AC240" s="72">
        <f>IF(E240="Yes",IF(P240&gt;1,1,0),0)</f>
        <v/>
      </c>
      <c r="AD240" s="72">
        <f>IF(AND(E240="Yes",J240&lt;&gt;"",K240&lt;&gt;"",J240&lt;&gt;K240),1,0)</f>
        <v/>
      </c>
      <c r="AE240" s="72">
        <f>IF(E240="Yes",IF(OR(I240="",X240&gt;U240),1,0),0)</f>
        <v/>
      </c>
      <c r="AF240" s="72">
        <f>IF(M240="Yes",IF(OR(N240="",Y240&gt;V240),1,0),0)</f>
        <v/>
      </c>
      <c r="AG240" s="72">
        <f>IF(E240="Yes",IF(AND(AA240=0,AC240=0,AD240=0,AE240=0,J240&lt;&gt;"",K240&lt;&gt;""),1,0),0)</f>
        <v/>
      </c>
      <c r="AH240" s="27">
        <f>IF(E240&lt;&gt;"Yes","Excluded",IF(OR(AA240=1,AC240=1,AD240=1,AE240=1,AF240=1,AJ240=1),"Fail",IF(OR(AND(AB240=1,OR(R240&lt;&gt;"Yes",S240&lt;&gt;"Yes")),AK240=1),"Warning","Pass")))</f>
        <v/>
      </c>
      <c r="AI240" s="27" t="str"/>
      <c r="AJ240" s="73">
        <f>IF(E240="Yes",IF(OR(O240="",Z240&gt;W240),1,0),0)</f>
        <v/>
      </c>
      <c r="AK240" s="73">
        <f>IF(E240="Yes",IF(T240="Yes",0,1),0)</f>
        <v/>
      </c>
    </row>
    <row r="241">
      <c r="A241" s="27" t="str"/>
      <c r="B241" s="27" t="str"/>
      <c r="C241" s="27" t="str"/>
      <c r="D241" s="27" t="str"/>
      <c r="E241" s="27" t="str"/>
      <c r="F241" s="70" t="str"/>
      <c r="G241" s="70" t="str"/>
      <c r="H241" s="70" t="str"/>
      <c r="I241" s="70" t="str"/>
      <c r="J241" s="70" t="str"/>
      <c r="K241" s="70" t="str"/>
      <c r="L241" s="70" t="str"/>
      <c r="M241" s="70" t="str"/>
      <c r="N241" s="70" t="str"/>
      <c r="O241" s="70" t="str"/>
      <c r="P241" s="27" t="str"/>
      <c r="Q241" s="27" t="str"/>
      <c r="R241" s="27" t="str"/>
      <c r="S241" s="27" t="str"/>
      <c r="T241" s="27" t="str"/>
      <c r="U241" s="27" t="str"/>
      <c r="V241" s="27" t="str"/>
      <c r="W241" s="27" t="str"/>
      <c r="X241" s="71">
        <f>IF(OR(F241="",I241=""),"",ROUND((I241-F241)*1440,2))</f>
        <v/>
      </c>
      <c r="Y241" s="71">
        <f>IF(OR(M241&lt;&gt;"Yes",I241="",N241=""),"",ROUND((N241-I241)*1440,2))</f>
        <v/>
      </c>
      <c r="Z241" s="71">
        <f>IF(OR(F241="",O241=""),"",ROUND((O241-F241)*1440,2))</f>
        <v/>
      </c>
      <c r="AA241" s="72">
        <f>IF(E241="Yes",IF(OR(G241="",P241&lt;&gt;1),1,0),0)</f>
        <v/>
      </c>
      <c r="AB241" s="72">
        <f>IF(E241="Yes",IF(Q241="No",1,0),0)</f>
        <v/>
      </c>
      <c r="AC241" s="72">
        <f>IF(E241="Yes",IF(P241&gt;1,1,0),0)</f>
        <v/>
      </c>
      <c r="AD241" s="72">
        <f>IF(AND(E241="Yes",J241&lt;&gt;"",K241&lt;&gt;"",J241&lt;&gt;K241),1,0)</f>
        <v/>
      </c>
      <c r="AE241" s="72">
        <f>IF(E241="Yes",IF(OR(I241="",X241&gt;U241),1,0),0)</f>
        <v/>
      </c>
      <c r="AF241" s="72">
        <f>IF(M241="Yes",IF(OR(N241="",Y241&gt;V241),1,0),0)</f>
        <v/>
      </c>
      <c r="AG241" s="72">
        <f>IF(E241="Yes",IF(AND(AA241=0,AC241=0,AD241=0,AE241=0,J241&lt;&gt;"",K241&lt;&gt;""),1,0),0)</f>
        <v/>
      </c>
      <c r="AH241" s="27">
        <f>IF(E241&lt;&gt;"Yes","Excluded",IF(OR(AA241=1,AC241=1,AD241=1,AE241=1,AF241=1,AJ241=1),"Fail",IF(OR(AND(AB241=1,OR(R241&lt;&gt;"Yes",S241&lt;&gt;"Yes")),AK241=1),"Warning","Pass")))</f>
        <v/>
      </c>
      <c r="AI241" s="27" t="str"/>
      <c r="AJ241" s="73">
        <f>IF(E241="Yes",IF(OR(O241="",Z241&gt;W241),1,0),0)</f>
        <v/>
      </c>
      <c r="AK241" s="73">
        <f>IF(E241="Yes",IF(T241="Yes",0,1),0)</f>
        <v/>
      </c>
    </row>
    <row r="242">
      <c r="A242" s="27" t="str"/>
      <c r="B242" s="27" t="str"/>
      <c r="C242" s="27" t="str"/>
      <c r="D242" s="27" t="str"/>
      <c r="E242" s="27" t="str"/>
      <c r="F242" s="70" t="str"/>
      <c r="G242" s="70" t="str"/>
      <c r="H242" s="70" t="str"/>
      <c r="I242" s="70" t="str"/>
      <c r="J242" s="70" t="str"/>
      <c r="K242" s="70" t="str"/>
      <c r="L242" s="70" t="str"/>
      <c r="M242" s="70" t="str"/>
      <c r="N242" s="70" t="str"/>
      <c r="O242" s="70" t="str"/>
      <c r="P242" s="27" t="str"/>
      <c r="Q242" s="27" t="str"/>
      <c r="R242" s="27" t="str"/>
      <c r="S242" s="27" t="str"/>
      <c r="T242" s="27" t="str"/>
      <c r="U242" s="27" t="str"/>
      <c r="V242" s="27" t="str"/>
      <c r="W242" s="27" t="str"/>
      <c r="X242" s="71">
        <f>IF(OR(F242="",I242=""),"",ROUND((I242-F242)*1440,2))</f>
        <v/>
      </c>
      <c r="Y242" s="71">
        <f>IF(OR(M242&lt;&gt;"Yes",I242="",N242=""),"",ROUND((N242-I242)*1440,2))</f>
        <v/>
      </c>
      <c r="Z242" s="71">
        <f>IF(OR(F242="",O242=""),"",ROUND((O242-F242)*1440,2))</f>
        <v/>
      </c>
      <c r="AA242" s="72">
        <f>IF(E242="Yes",IF(OR(G242="",P242&lt;&gt;1),1,0),0)</f>
        <v/>
      </c>
      <c r="AB242" s="72">
        <f>IF(E242="Yes",IF(Q242="No",1,0),0)</f>
        <v/>
      </c>
      <c r="AC242" s="72">
        <f>IF(E242="Yes",IF(P242&gt;1,1,0),0)</f>
        <v/>
      </c>
      <c r="AD242" s="72">
        <f>IF(AND(E242="Yes",J242&lt;&gt;"",K242&lt;&gt;"",J242&lt;&gt;K242),1,0)</f>
        <v/>
      </c>
      <c r="AE242" s="72">
        <f>IF(E242="Yes",IF(OR(I242="",X242&gt;U242),1,0),0)</f>
        <v/>
      </c>
      <c r="AF242" s="72">
        <f>IF(M242="Yes",IF(OR(N242="",Y242&gt;V242),1,0),0)</f>
        <v/>
      </c>
      <c r="AG242" s="72">
        <f>IF(E242="Yes",IF(AND(AA242=0,AC242=0,AD242=0,AE242=0,J242&lt;&gt;"",K242&lt;&gt;""),1,0),0)</f>
        <v/>
      </c>
      <c r="AH242" s="27">
        <f>IF(E242&lt;&gt;"Yes","Excluded",IF(OR(AA242=1,AC242=1,AD242=1,AE242=1,AF242=1,AJ242=1),"Fail",IF(OR(AND(AB242=1,OR(R242&lt;&gt;"Yes",S242&lt;&gt;"Yes")),AK242=1),"Warning","Pass")))</f>
        <v/>
      </c>
      <c r="AI242" s="27" t="str"/>
      <c r="AJ242" s="73">
        <f>IF(E242="Yes",IF(OR(O242="",Z242&gt;W242),1,0),0)</f>
        <v/>
      </c>
      <c r="AK242" s="73">
        <f>IF(E242="Yes",IF(T242="Yes",0,1),0)</f>
        <v/>
      </c>
    </row>
    <row r="243">
      <c r="A243" s="27" t="str"/>
      <c r="B243" s="27" t="str"/>
      <c r="C243" s="27" t="str"/>
      <c r="D243" s="27" t="str"/>
      <c r="E243" s="27" t="str"/>
      <c r="F243" s="70" t="str"/>
      <c r="G243" s="70" t="str"/>
      <c r="H243" s="70" t="str"/>
      <c r="I243" s="70" t="str"/>
      <c r="J243" s="70" t="str"/>
      <c r="K243" s="70" t="str"/>
      <c r="L243" s="70" t="str"/>
      <c r="M243" s="70" t="str"/>
      <c r="N243" s="70" t="str"/>
      <c r="O243" s="70" t="str"/>
      <c r="P243" s="27" t="str"/>
      <c r="Q243" s="27" t="str"/>
      <c r="R243" s="27" t="str"/>
      <c r="S243" s="27" t="str"/>
      <c r="T243" s="27" t="str"/>
      <c r="U243" s="27" t="str"/>
      <c r="V243" s="27" t="str"/>
      <c r="W243" s="27" t="str"/>
      <c r="X243" s="71">
        <f>IF(OR(F243="",I243=""),"",ROUND((I243-F243)*1440,2))</f>
        <v/>
      </c>
      <c r="Y243" s="71">
        <f>IF(OR(M243&lt;&gt;"Yes",I243="",N243=""),"",ROUND((N243-I243)*1440,2))</f>
        <v/>
      </c>
      <c r="Z243" s="71">
        <f>IF(OR(F243="",O243=""),"",ROUND((O243-F243)*1440,2))</f>
        <v/>
      </c>
      <c r="AA243" s="72">
        <f>IF(E243="Yes",IF(OR(G243="",P243&lt;&gt;1),1,0),0)</f>
        <v/>
      </c>
      <c r="AB243" s="72">
        <f>IF(E243="Yes",IF(Q243="No",1,0),0)</f>
        <v/>
      </c>
      <c r="AC243" s="72">
        <f>IF(E243="Yes",IF(P243&gt;1,1,0),0)</f>
        <v/>
      </c>
      <c r="AD243" s="72">
        <f>IF(AND(E243="Yes",J243&lt;&gt;"",K243&lt;&gt;"",J243&lt;&gt;K243),1,0)</f>
        <v/>
      </c>
      <c r="AE243" s="72">
        <f>IF(E243="Yes",IF(OR(I243="",X243&gt;U243),1,0),0)</f>
        <v/>
      </c>
      <c r="AF243" s="72">
        <f>IF(M243="Yes",IF(OR(N243="",Y243&gt;V243),1,0),0)</f>
        <v/>
      </c>
      <c r="AG243" s="72">
        <f>IF(E243="Yes",IF(AND(AA243=0,AC243=0,AD243=0,AE243=0,J243&lt;&gt;"",K243&lt;&gt;""),1,0),0)</f>
        <v/>
      </c>
      <c r="AH243" s="27">
        <f>IF(E243&lt;&gt;"Yes","Excluded",IF(OR(AA243=1,AC243=1,AD243=1,AE243=1,AF243=1,AJ243=1),"Fail",IF(OR(AND(AB243=1,OR(R243&lt;&gt;"Yes",S243&lt;&gt;"Yes")),AK243=1),"Warning","Pass")))</f>
        <v/>
      </c>
      <c r="AI243" s="27" t="str"/>
      <c r="AJ243" s="73">
        <f>IF(E243="Yes",IF(OR(O243="",Z243&gt;W243),1,0),0)</f>
        <v/>
      </c>
      <c r="AK243" s="73">
        <f>IF(E243="Yes",IF(T243="Yes",0,1),0)</f>
        <v/>
      </c>
    </row>
    <row r="244">
      <c r="A244" s="27" t="str"/>
      <c r="B244" s="27" t="str"/>
      <c r="C244" s="27" t="str"/>
      <c r="D244" s="27" t="str"/>
      <c r="E244" s="27" t="str"/>
      <c r="F244" s="70" t="str"/>
      <c r="G244" s="70" t="str"/>
      <c r="H244" s="70" t="str"/>
      <c r="I244" s="70" t="str"/>
      <c r="J244" s="70" t="str"/>
      <c r="K244" s="70" t="str"/>
      <c r="L244" s="70" t="str"/>
      <c r="M244" s="70" t="str"/>
      <c r="N244" s="70" t="str"/>
      <c r="O244" s="70" t="str"/>
      <c r="P244" s="27" t="str"/>
      <c r="Q244" s="27" t="str"/>
      <c r="R244" s="27" t="str"/>
      <c r="S244" s="27" t="str"/>
      <c r="T244" s="27" t="str"/>
      <c r="U244" s="27" t="str"/>
      <c r="V244" s="27" t="str"/>
      <c r="W244" s="27" t="str"/>
      <c r="X244" s="71">
        <f>IF(OR(F244="",I244=""),"",ROUND((I244-F244)*1440,2))</f>
        <v/>
      </c>
      <c r="Y244" s="71">
        <f>IF(OR(M244&lt;&gt;"Yes",I244="",N244=""),"",ROUND((N244-I244)*1440,2))</f>
        <v/>
      </c>
      <c r="Z244" s="71">
        <f>IF(OR(F244="",O244=""),"",ROUND((O244-F244)*1440,2))</f>
        <v/>
      </c>
      <c r="AA244" s="72">
        <f>IF(E244="Yes",IF(OR(G244="",P244&lt;&gt;1),1,0),0)</f>
        <v/>
      </c>
      <c r="AB244" s="72">
        <f>IF(E244="Yes",IF(Q244="No",1,0),0)</f>
        <v/>
      </c>
      <c r="AC244" s="72">
        <f>IF(E244="Yes",IF(P244&gt;1,1,0),0)</f>
        <v/>
      </c>
      <c r="AD244" s="72">
        <f>IF(AND(E244="Yes",J244&lt;&gt;"",K244&lt;&gt;"",J244&lt;&gt;K244),1,0)</f>
        <v/>
      </c>
      <c r="AE244" s="72">
        <f>IF(E244="Yes",IF(OR(I244="",X244&gt;U244),1,0),0)</f>
        <v/>
      </c>
      <c r="AF244" s="72">
        <f>IF(M244="Yes",IF(OR(N244="",Y244&gt;V244),1,0),0)</f>
        <v/>
      </c>
      <c r="AG244" s="72">
        <f>IF(E244="Yes",IF(AND(AA244=0,AC244=0,AD244=0,AE244=0,J244&lt;&gt;"",K244&lt;&gt;""),1,0),0)</f>
        <v/>
      </c>
      <c r="AH244" s="27">
        <f>IF(E244&lt;&gt;"Yes","Excluded",IF(OR(AA244=1,AC244=1,AD244=1,AE244=1,AF244=1,AJ244=1),"Fail",IF(OR(AND(AB244=1,OR(R244&lt;&gt;"Yes",S244&lt;&gt;"Yes")),AK244=1),"Warning","Pass")))</f>
        <v/>
      </c>
      <c r="AI244" s="27" t="str"/>
      <c r="AJ244" s="73">
        <f>IF(E244="Yes",IF(OR(O244="",Z244&gt;W244),1,0),0)</f>
        <v/>
      </c>
      <c r="AK244" s="73">
        <f>IF(E244="Yes",IF(T244="Yes",0,1),0)</f>
        <v/>
      </c>
    </row>
    <row r="245">
      <c r="A245" s="27" t="str"/>
      <c r="B245" s="27" t="str"/>
      <c r="C245" s="27" t="str"/>
      <c r="D245" s="27" t="str"/>
      <c r="E245" s="27" t="str"/>
      <c r="F245" s="70" t="str"/>
      <c r="G245" s="70" t="str"/>
      <c r="H245" s="70" t="str"/>
      <c r="I245" s="70" t="str"/>
      <c r="J245" s="70" t="str"/>
      <c r="K245" s="70" t="str"/>
      <c r="L245" s="70" t="str"/>
      <c r="M245" s="70" t="str"/>
      <c r="N245" s="70" t="str"/>
      <c r="O245" s="70" t="str"/>
      <c r="P245" s="27" t="str"/>
      <c r="Q245" s="27" t="str"/>
      <c r="R245" s="27" t="str"/>
      <c r="S245" s="27" t="str"/>
      <c r="T245" s="27" t="str"/>
      <c r="U245" s="27" t="str"/>
      <c r="V245" s="27" t="str"/>
      <c r="W245" s="27" t="str"/>
      <c r="X245" s="71">
        <f>IF(OR(F245="",I245=""),"",ROUND((I245-F245)*1440,2))</f>
        <v/>
      </c>
      <c r="Y245" s="71">
        <f>IF(OR(M245&lt;&gt;"Yes",I245="",N245=""),"",ROUND((N245-I245)*1440,2))</f>
        <v/>
      </c>
      <c r="Z245" s="71">
        <f>IF(OR(F245="",O245=""),"",ROUND((O245-F245)*1440,2))</f>
        <v/>
      </c>
      <c r="AA245" s="72">
        <f>IF(E245="Yes",IF(OR(G245="",P245&lt;&gt;1),1,0),0)</f>
        <v/>
      </c>
      <c r="AB245" s="72">
        <f>IF(E245="Yes",IF(Q245="No",1,0),0)</f>
        <v/>
      </c>
      <c r="AC245" s="72">
        <f>IF(E245="Yes",IF(P245&gt;1,1,0),0)</f>
        <v/>
      </c>
      <c r="AD245" s="72">
        <f>IF(AND(E245="Yes",J245&lt;&gt;"",K245&lt;&gt;"",J245&lt;&gt;K245),1,0)</f>
        <v/>
      </c>
      <c r="AE245" s="72">
        <f>IF(E245="Yes",IF(OR(I245="",X245&gt;U245),1,0),0)</f>
        <v/>
      </c>
      <c r="AF245" s="72">
        <f>IF(M245="Yes",IF(OR(N245="",Y245&gt;V245),1,0),0)</f>
        <v/>
      </c>
      <c r="AG245" s="72">
        <f>IF(E245="Yes",IF(AND(AA245=0,AC245=0,AD245=0,AE245=0,J245&lt;&gt;"",K245&lt;&gt;""),1,0),0)</f>
        <v/>
      </c>
      <c r="AH245" s="27">
        <f>IF(E245&lt;&gt;"Yes","Excluded",IF(OR(AA245=1,AC245=1,AD245=1,AE245=1,AF245=1,AJ245=1),"Fail",IF(OR(AND(AB245=1,OR(R245&lt;&gt;"Yes",S245&lt;&gt;"Yes")),AK245=1),"Warning","Pass")))</f>
        <v/>
      </c>
      <c r="AI245" s="27" t="str"/>
      <c r="AJ245" s="73">
        <f>IF(E245="Yes",IF(OR(O245="",Z245&gt;W245),1,0),0)</f>
        <v/>
      </c>
      <c r="AK245" s="73">
        <f>IF(E245="Yes",IF(T245="Yes",0,1),0)</f>
        <v/>
      </c>
    </row>
    <row r="246">
      <c r="A246" s="27" t="str"/>
      <c r="B246" s="27" t="str"/>
      <c r="C246" s="27" t="str"/>
      <c r="D246" s="27" t="str"/>
      <c r="E246" s="27" t="str"/>
      <c r="F246" s="70" t="str"/>
      <c r="G246" s="70" t="str"/>
      <c r="H246" s="70" t="str"/>
      <c r="I246" s="70" t="str"/>
      <c r="J246" s="70" t="str"/>
      <c r="K246" s="70" t="str"/>
      <c r="L246" s="70" t="str"/>
      <c r="M246" s="70" t="str"/>
      <c r="N246" s="70" t="str"/>
      <c r="O246" s="70" t="str"/>
      <c r="P246" s="27" t="str"/>
      <c r="Q246" s="27" t="str"/>
      <c r="R246" s="27" t="str"/>
      <c r="S246" s="27" t="str"/>
      <c r="T246" s="27" t="str"/>
      <c r="U246" s="27" t="str"/>
      <c r="V246" s="27" t="str"/>
      <c r="W246" s="27" t="str"/>
      <c r="X246" s="71">
        <f>IF(OR(F246="",I246=""),"",ROUND((I246-F246)*1440,2))</f>
        <v/>
      </c>
      <c r="Y246" s="71">
        <f>IF(OR(M246&lt;&gt;"Yes",I246="",N246=""),"",ROUND((N246-I246)*1440,2))</f>
        <v/>
      </c>
      <c r="Z246" s="71">
        <f>IF(OR(F246="",O246=""),"",ROUND((O246-F246)*1440,2))</f>
        <v/>
      </c>
      <c r="AA246" s="72">
        <f>IF(E246="Yes",IF(OR(G246="",P246&lt;&gt;1),1,0),0)</f>
        <v/>
      </c>
      <c r="AB246" s="72">
        <f>IF(E246="Yes",IF(Q246="No",1,0),0)</f>
        <v/>
      </c>
      <c r="AC246" s="72">
        <f>IF(E246="Yes",IF(P246&gt;1,1,0),0)</f>
        <v/>
      </c>
      <c r="AD246" s="72">
        <f>IF(AND(E246="Yes",J246&lt;&gt;"",K246&lt;&gt;"",J246&lt;&gt;K246),1,0)</f>
        <v/>
      </c>
      <c r="AE246" s="72">
        <f>IF(E246="Yes",IF(OR(I246="",X246&gt;U246),1,0),0)</f>
        <v/>
      </c>
      <c r="AF246" s="72">
        <f>IF(M246="Yes",IF(OR(N246="",Y246&gt;V246),1,0),0)</f>
        <v/>
      </c>
      <c r="AG246" s="72">
        <f>IF(E246="Yes",IF(AND(AA246=0,AC246=0,AD246=0,AE246=0,J246&lt;&gt;"",K246&lt;&gt;""),1,0),0)</f>
        <v/>
      </c>
      <c r="AH246" s="27">
        <f>IF(E246&lt;&gt;"Yes","Excluded",IF(OR(AA246=1,AC246=1,AD246=1,AE246=1,AF246=1,AJ246=1),"Fail",IF(OR(AND(AB246=1,OR(R246&lt;&gt;"Yes",S246&lt;&gt;"Yes")),AK246=1),"Warning","Pass")))</f>
        <v/>
      </c>
      <c r="AI246" s="27" t="str"/>
      <c r="AJ246" s="73">
        <f>IF(E246="Yes",IF(OR(O246="",Z246&gt;W246),1,0),0)</f>
        <v/>
      </c>
      <c r="AK246" s="73">
        <f>IF(E246="Yes",IF(T246="Yes",0,1),0)</f>
        <v/>
      </c>
    </row>
    <row r="247">
      <c r="A247" s="27" t="str"/>
      <c r="B247" s="27" t="str"/>
      <c r="C247" s="27" t="str"/>
      <c r="D247" s="27" t="str"/>
      <c r="E247" s="27" t="str"/>
      <c r="F247" s="70" t="str"/>
      <c r="G247" s="70" t="str"/>
      <c r="H247" s="70" t="str"/>
      <c r="I247" s="70" t="str"/>
      <c r="J247" s="70" t="str"/>
      <c r="K247" s="70" t="str"/>
      <c r="L247" s="70" t="str"/>
      <c r="M247" s="70" t="str"/>
      <c r="N247" s="70" t="str"/>
      <c r="O247" s="70" t="str"/>
      <c r="P247" s="27" t="str"/>
      <c r="Q247" s="27" t="str"/>
      <c r="R247" s="27" t="str"/>
      <c r="S247" s="27" t="str"/>
      <c r="T247" s="27" t="str"/>
      <c r="U247" s="27" t="str"/>
      <c r="V247" s="27" t="str"/>
      <c r="W247" s="27" t="str"/>
      <c r="X247" s="71">
        <f>IF(OR(F247="",I247=""),"",ROUND((I247-F247)*1440,2))</f>
        <v/>
      </c>
      <c r="Y247" s="71">
        <f>IF(OR(M247&lt;&gt;"Yes",I247="",N247=""),"",ROUND((N247-I247)*1440,2))</f>
        <v/>
      </c>
      <c r="Z247" s="71">
        <f>IF(OR(F247="",O247=""),"",ROUND((O247-F247)*1440,2))</f>
        <v/>
      </c>
      <c r="AA247" s="72">
        <f>IF(E247="Yes",IF(OR(G247="",P247&lt;&gt;1),1,0),0)</f>
        <v/>
      </c>
      <c r="AB247" s="72">
        <f>IF(E247="Yes",IF(Q247="No",1,0),0)</f>
        <v/>
      </c>
      <c r="AC247" s="72">
        <f>IF(E247="Yes",IF(P247&gt;1,1,0),0)</f>
        <v/>
      </c>
      <c r="AD247" s="72">
        <f>IF(AND(E247="Yes",J247&lt;&gt;"",K247&lt;&gt;"",J247&lt;&gt;K247),1,0)</f>
        <v/>
      </c>
      <c r="AE247" s="72">
        <f>IF(E247="Yes",IF(OR(I247="",X247&gt;U247),1,0),0)</f>
        <v/>
      </c>
      <c r="AF247" s="72">
        <f>IF(M247="Yes",IF(OR(N247="",Y247&gt;V247),1,0),0)</f>
        <v/>
      </c>
      <c r="AG247" s="72">
        <f>IF(E247="Yes",IF(AND(AA247=0,AC247=0,AD247=0,AE247=0,J247&lt;&gt;"",K247&lt;&gt;""),1,0),0)</f>
        <v/>
      </c>
      <c r="AH247" s="27">
        <f>IF(E247&lt;&gt;"Yes","Excluded",IF(OR(AA247=1,AC247=1,AD247=1,AE247=1,AF247=1,AJ247=1),"Fail",IF(OR(AND(AB247=1,OR(R247&lt;&gt;"Yes",S247&lt;&gt;"Yes")),AK247=1),"Warning","Pass")))</f>
        <v/>
      </c>
      <c r="AI247" s="27" t="str"/>
      <c r="AJ247" s="73">
        <f>IF(E247="Yes",IF(OR(O247="",Z247&gt;W247),1,0),0)</f>
        <v/>
      </c>
      <c r="AK247" s="73">
        <f>IF(E247="Yes",IF(T247="Yes",0,1),0)</f>
        <v/>
      </c>
    </row>
    <row r="248">
      <c r="A248" s="27" t="str"/>
      <c r="B248" s="27" t="str"/>
      <c r="C248" s="27" t="str"/>
      <c r="D248" s="27" t="str"/>
      <c r="E248" s="27" t="str"/>
      <c r="F248" s="70" t="str"/>
      <c r="G248" s="70" t="str"/>
      <c r="H248" s="70" t="str"/>
      <c r="I248" s="70" t="str"/>
      <c r="J248" s="70" t="str"/>
      <c r="K248" s="70" t="str"/>
      <c r="L248" s="70" t="str"/>
      <c r="M248" s="70" t="str"/>
      <c r="N248" s="70" t="str"/>
      <c r="O248" s="70" t="str"/>
      <c r="P248" s="27" t="str"/>
      <c r="Q248" s="27" t="str"/>
      <c r="R248" s="27" t="str"/>
      <c r="S248" s="27" t="str"/>
      <c r="T248" s="27" t="str"/>
      <c r="U248" s="27" t="str"/>
      <c r="V248" s="27" t="str"/>
      <c r="W248" s="27" t="str"/>
      <c r="X248" s="71">
        <f>IF(OR(F248="",I248=""),"",ROUND((I248-F248)*1440,2))</f>
        <v/>
      </c>
      <c r="Y248" s="71">
        <f>IF(OR(M248&lt;&gt;"Yes",I248="",N248=""),"",ROUND((N248-I248)*1440,2))</f>
        <v/>
      </c>
      <c r="Z248" s="71">
        <f>IF(OR(F248="",O248=""),"",ROUND((O248-F248)*1440,2))</f>
        <v/>
      </c>
      <c r="AA248" s="72">
        <f>IF(E248="Yes",IF(OR(G248="",P248&lt;&gt;1),1,0),0)</f>
        <v/>
      </c>
      <c r="AB248" s="72">
        <f>IF(E248="Yes",IF(Q248="No",1,0),0)</f>
        <v/>
      </c>
      <c r="AC248" s="72">
        <f>IF(E248="Yes",IF(P248&gt;1,1,0),0)</f>
        <v/>
      </c>
      <c r="AD248" s="72">
        <f>IF(AND(E248="Yes",J248&lt;&gt;"",K248&lt;&gt;"",J248&lt;&gt;K248),1,0)</f>
        <v/>
      </c>
      <c r="AE248" s="72">
        <f>IF(E248="Yes",IF(OR(I248="",X248&gt;U248),1,0),0)</f>
        <v/>
      </c>
      <c r="AF248" s="72">
        <f>IF(M248="Yes",IF(OR(N248="",Y248&gt;V248),1,0),0)</f>
        <v/>
      </c>
      <c r="AG248" s="72">
        <f>IF(E248="Yes",IF(AND(AA248=0,AC248=0,AD248=0,AE248=0,J248&lt;&gt;"",K248&lt;&gt;""),1,0),0)</f>
        <v/>
      </c>
      <c r="AH248" s="27">
        <f>IF(E248&lt;&gt;"Yes","Excluded",IF(OR(AA248=1,AC248=1,AD248=1,AE248=1,AF248=1,AJ248=1),"Fail",IF(OR(AND(AB248=1,OR(R248&lt;&gt;"Yes",S248&lt;&gt;"Yes")),AK248=1),"Warning","Pass")))</f>
        <v/>
      </c>
      <c r="AI248" s="27" t="str"/>
      <c r="AJ248" s="73">
        <f>IF(E248="Yes",IF(OR(O248="",Z248&gt;W248),1,0),0)</f>
        <v/>
      </c>
      <c r="AK248" s="73">
        <f>IF(E248="Yes",IF(T248="Yes",0,1),0)</f>
        <v/>
      </c>
    </row>
    <row r="249">
      <c r="A249" s="27" t="str"/>
      <c r="B249" s="27" t="str"/>
      <c r="C249" s="27" t="str"/>
      <c r="D249" s="27" t="str"/>
      <c r="E249" s="27" t="str"/>
      <c r="F249" s="70" t="str"/>
      <c r="G249" s="70" t="str"/>
      <c r="H249" s="70" t="str"/>
      <c r="I249" s="70" t="str"/>
      <c r="J249" s="70" t="str"/>
      <c r="K249" s="70" t="str"/>
      <c r="L249" s="70" t="str"/>
      <c r="M249" s="70" t="str"/>
      <c r="N249" s="70" t="str"/>
      <c r="O249" s="70" t="str"/>
      <c r="P249" s="27" t="str"/>
      <c r="Q249" s="27" t="str"/>
      <c r="R249" s="27" t="str"/>
      <c r="S249" s="27" t="str"/>
      <c r="T249" s="27" t="str"/>
      <c r="U249" s="27" t="str"/>
      <c r="V249" s="27" t="str"/>
      <c r="W249" s="27" t="str"/>
      <c r="X249" s="71">
        <f>IF(OR(F249="",I249=""),"",ROUND((I249-F249)*1440,2))</f>
        <v/>
      </c>
      <c r="Y249" s="71">
        <f>IF(OR(M249&lt;&gt;"Yes",I249="",N249=""),"",ROUND((N249-I249)*1440,2))</f>
        <v/>
      </c>
      <c r="Z249" s="71">
        <f>IF(OR(F249="",O249=""),"",ROUND((O249-F249)*1440,2))</f>
        <v/>
      </c>
      <c r="AA249" s="72">
        <f>IF(E249="Yes",IF(OR(G249="",P249&lt;&gt;1),1,0),0)</f>
        <v/>
      </c>
      <c r="AB249" s="72">
        <f>IF(E249="Yes",IF(Q249="No",1,0),0)</f>
        <v/>
      </c>
      <c r="AC249" s="72">
        <f>IF(E249="Yes",IF(P249&gt;1,1,0),0)</f>
        <v/>
      </c>
      <c r="AD249" s="72">
        <f>IF(AND(E249="Yes",J249&lt;&gt;"",K249&lt;&gt;"",J249&lt;&gt;K249),1,0)</f>
        <v/>
      </c>
      <c r="AE249" s="72">
        <f>IF(E249="Yes",IF(OR(I249="",X249&gt;U249),1,0),0)</f>
        <v/>
      </c>
      <c r="AF249" s="72">
        <f>IF(M249="Yes",IF(OR(N249="",Y249&gt;V249),1,0),0)</f>
        <v/>
      </c>
      <c r="AG249" s="72">
        <f>IF(E249="Yes",IF(AND(AA249=0,AC249=0,AD249=0,AE249=0,J249&lt;&gt;"",K249&lt;&gt;""),1,0),0)</f>
        <v/>
      </c>
      <c r="AH249" s="27">
        <f>IF(E249&lt;&gt;"Yes","Excluded",IF(OR(AA249=1,AC249=1,AD249=1,AE249=1,AF249=1,AJ249=1),"Fail",IF(OR(AND(AB249=1,OR(R249&lt;&gt;"Yes",S249&lt;&gt;"Yes")),AK249=1),"Warning","Pass")))</f>
        <v/>
      </c>
      <c r="AI249" s="27" t="str"/>
      <c r="AJ249" s="73">
        <f>IF(E249="Yes",IF(OR(O249="",Z249&gt;W249),1,0),0)</f>
        <v/>
      </c>
      <c r="AK249" s="73">
        <f>IF(E249="Yes",IF(T249="Yes",0,1),0)</f>
        <v/>
      </c>
    </row>
    <row r="250">
      <c r="A250" s="27" t="str"/>
      <c r="B250" s="27" t="str"/>
      <c r="C250" s="27" t="str"/>
      <c r="D250" s="27" t="str"/>
      <c r="E250" s="27" t="str"/>
      <c r="F250" s="70" t="str"/>
      <c r="G250" s="70" t="str"/>
      <c r="H250" s="70" t="str"/>
      <c r="I250" s="70" t="str"/>
      <c r="J250" s="70" t="str"/>
      <c r="K250" s="70" t="str"/>
      <c r="L250" s="70" t="str"/>
      <c r="M250" s="70" t="str"/>
      <c r="N250" s="70" t="str"/>
      <c r="O250" s="70" t="str"/>
      <c r="P250" s="27" t="str"/>
      <c r="Q250" s="27" t="str"/>
      <c r="R250" s="27" t="str"/>
      <c r="S250" s="27" t="str"/>
      <c r="T250" s="27" t="str"/>
      <c r="U250" s="27" t="str"/>
      <c r="V250" s="27" t="str"/>
      <c r="W250" s="27" t="str"/>
      <c r="X250" s="71">
        <f>IF(OR(F250="",I250=""),"",ROUND((I250-F250)*1440,2))</f>
        <v/>
      </c>
      <c r="Y250" s="71">
        <f>IF(OR(M250&lt;&gt;"Yes",I250="",N250=""),"",ROUND((N250-I250)*1440,2))</f>
        <v/>
      </c>
      <c r="Z250" s="71">
        <f>IF(OR(F250="",O250=""),"",ROUND((O250-F250)*1440,2))</f>
        <v/>
      </c>
      <c r="AA250" s="72">
        <f>IF(E250="Yes",IF(OR(G250="",P250&lt;&gt;1),1,0),0)</f>
        <v/>
      </c>
      <c r="AB250" s="72">
        <f>IF(E250="Yes",IF(Q250="No",1,0),0)</f>
        <v/>
      </c>
      <c r="AC250" s="72">
        <f>IF(E250="Yes",IF(P250&gt;1,1,0),0)</f>
        <v/>
      </c>
      <c r="AD250" s="72">
        <f>IF(AND(E250="Yes",J250&lt;&gt;"",K250&lt;&gt;"",J250&lt;&gt;K250),1,0)</f>
        <v/>
      </c>
      <c r="AE250" s="72">
        <f>IF(E250="Yes",IF(OR(I250="",X250&gt;U250),1,0),0)</f>
        <v/>
      </c>
      <c r="AF250" s="72">
        <f>IF(M250="Yes",IF(OR(N250="",Y250&gt;V250),1,0),0)</f>
        <v/>
      </c>
      <c r="AG250" s="72">
        <f>IF(E250="Yes",IF(AND(AA250=0,AC250=0,AD250=0,AE250=0,J250&lt;&gt;"",K250&lt;&gt;""),1,0),0)</f>
        <v/>
      </c>
      <c r="AH250" s="27">
        <f>IF(E250&lt;&gt;"Yes","Excluded",IF(OR(AA250=1,AC250=1,AD250=1,AE250=1,AF250=1,AJ250=1),"Fail",IF(OR(AND(AB250=1,OR(R250&lt;&gt;"Yes",S250&lt;&gt;"Yes")),AK250=1),"Warning","Pass")))</f>
        <v/>
      </c>
      <c r="AI250" s="27" t="str"/>
      <c r="AJ250" s="73">
        <f>IF(E250="Yes",IF(OR(O250="",Z250&gt;W250),1,0),0)</f>
        <v/>
      </c>
      <c r="AK250" s="73">
        <f>IF(E250="Yes",IF(T250="Yes",0,1),0)</f>
        <v/>
      </c>
    </row>
    <row r="251">
      <c r="A251" s="27" t="str"/>
      <c r="B251" s="27" t="str"/>
      <c r="C251" s="27" t="str"/>
      <c r="D251" s="27" t="str"/>
      <c r="E251" s="27" t="str"/>
      <c r="F251" s="70" t="str"/>
      <c r="G251" s="70" t="str"/>
      <c r="H251" s="70" t="str"/>
      <c r="I251" s="70" t="str"/>
      <c r="J251" s="70" t="str"/>
      <c r="K251" s="70" t="str"/>
      <c r="L251" s="70" t="str"/>
      <c r="M251" s="70" t="str"/>
      <c r="N251" s="70" t="str"/>
      <c r="O251" s="70" t="str"/>
      <c r="P251" s="27" t="str"/>
      <c r="Q251" s="27" t="str"/>
      <c r="R251" s="27" t="str"/>
      <c r="S251" s="27" t="str"/>
      <c r="T251" s="27" t="str"/>
      <c r="U251" s="27" t="str"/>
      <c r="V251" s="27" t="str"/>
      <c r="W251" s="27" t="str"/>
      <c r="X251" s="71">
        <f>IF(OR(F251="",I251=""),"",ROUND((I251-F251)*1440,2))</f>
        <v/>
      </c>
      <c r="Y251" s="71">
        <f>IF(OR(M251&lt;&gt;"Yes",I251="",N251=""),"",ROUND((N251-I251)*1440,2))</f>
        <v/>
      </c>
      <c r="Z251" s="71">
        <f>IF(OR(F251="",O251=""),"",ROUND((O251-F251)*1440,2))</f>
        <v/>
      </c>
      <c r="AA251" s="72">
        <f>IF(E251="Yes",IF(OR(G251="",P251&lt;&gt;1),1,0),0)</f>
        <v/>
      </c>
      <c r="AB251" s="72">
        <f>IF(E251="Yes",IF(Q251="No",1,0),0)</f>
        <v/>
      </c>
      <c r="AC251" s="72">
        <f>IF(E251="Yes",IF(P251&gt;1,1,0),0)</f>
        <v/>
      </c>
      <c r="AD251" s="72">
        <f>IF(AND(E251="Yes",J251&lt;&gt;"",K251&lt;&gt;"",J251&lt;&gt;K251),1,0)</f>
        <v/>
      </c>
      <c r="AE251" s="72">
        <f>IF(E251="Yes",IF(OR(I251="",X251&gt;U251),1,0),0)</f>
        <v/>
      </c>
      <c r="AF251" s="72">
        <f>IF(M251="Yes",IF(OR(N251="",Y251&gt;V251),1,0),0)</f>
        <v/>
      </c>
      <c r="AG251" s="72">
        <f>IF(E251="Yes",IF(AND(AA251=0,AC251=0,AD251=0,AE251=0,J251&lt;&gt;"",K251&lt;&gt;""),1,0),0)</f>
        <v/>
      </c>
      <c r="AH251" s="27">
        <f>IF(E251&lt;&gt;"Yes","Excluded",IF(OR(AA251=1,AC251=1,AD251=1,AE251=1,AF251=1,AJ251=1),"Fail",IF(OR(AND(AB251=1,OR(R251&lt;&gt;"Yes",S251&lt;&gt;"Yes")),AK251=1),"Warning","Pass")))</f>
        <v/>
      </c>
      <c r="AI251" s="27" t="str"/>
      <c r="AJ251" s="73">
        <f>IF(E251="Yes",IF(OR(O251="",Z251&gt;W251),1,0),0)</f>
        <v/>
      </c>
      <c r="AK251" s="73">
        <f>IF(E251="Yes",IF(T251="Yes",0,1),0)</f>
        <v/>
      </c>
    </row>
    <row r="252">
      <c r="A252" s="27" t="str"/>
      <c r="B252" s="27" t="str"/>
      <c r="C252" s="27" t="str"/>
      <c r="D252" s="27" t="str"/>
      <c r="E252" s="27" t="str"/>
      <c r="F252" s="70" t="str"/>
      <c r="G252" s="70" t="str"/>
      <c r="H252" s="70" t="str"/>
      <c r="I252" s="70" t="str"/>
      <c r="J252" s="70" t="str"/>
      <c r="K252" s="70" t="str"/>
      <c r="L252" s="70" t="str"/>
      <c r="M252" s="70" t="str"/>
      <c r="N252" s="70" t="str"/>
      <c r="O252" s="70" t="str"/>
      <c r="P252" s="27" t="str"/>
      <c r="Q252" s="27" t="str"/>
      <c r="R252" s="27" t="str"/>
      <c r="S252" s="27" t="str"/>
      <c r="T252" s="27" t="str"/>
      <c r="U252" s="27" t="str"/>
      <c r="V252" s="27" t="str"/>
      <c r="W252" s="27" t="str"/>
      <c r="X252" s="71">
        <f>IF(OR(F252="",I252=""),"",ROUND((I252-F252)*1440,2))</f>
        <v/>
      </c>
      <c r="Y252" s="71">
        <f>IF(OR(M252&lt;&gt;"Yes",I252="",N252=""),"",ROUND((N252-I252)*1440,2))</f>
        <v/>
      </c>
      <c r="Z252" s="71">
        <f>IF(OR(F252="",O252=""),"",ROUND((O252-F252)*1440,2))</f>
        <v/>
      </c>
      <c r="AA252" s="72">
        <f>IF(E252="Yes",IF(OR(G252="",P252&lt;&gt;1),1,0),0)</f>
        <v/>
      </c>
      <c r="AB252" s="72">
        <f>IF(E252="Yes",IF(Q252="No",1,0),0)</f>
        <v/>
      </c>
      <c r="AC252" s="72">
        <f>IF(E252="Yes",IF(P252&gt;1,1,0),0)</f>
        <v/>
      </c>
      <c r="AD252" s="72">
        <f>IF(AND(E252="Yes",J252&lt;&gt;"",K252&lt;&gt;"",J252&lt;&gt;K252),1,0)</f>
        <v/>
      </c>
      <c r="AE252" s="72">
        <f>IF(E252="Yes",IF(OR(I252="",X252&gt;U252),1,0),0)</f>
        <v/>
      </c>
      <c r="AF252" s="72">
        <f>IF(M252="Yes",IF(OR(N252="",Y252&gt;V252),1,0),0)</f>
        <v/>
      </c>
      <c r="AG252" s="72">
        <f>IF(E252="Yes",IF(AND(AA252=0,AC252=0,AD252=0,AE252=0,J252&lt;&gt;"",K252&lt;&gt;""),1,0),0)</f>
        <v/>
      </c>
      <c r="AH252" s="27">
        <f>IF(E252&lt;&gt;"Yes","Excluded",IF(OR(AA252=1,AC252=1,AD252=1,AE252=1,AF252=1,AJ252=1),"Fail",IF(OR(AND(AB252=1,OR(R252&lt;&gt;"Yes",S252&lt;&gt;"Yes")),AK252=1),"Warning","Pass")))</f>
        <v/>
      </c>
      <c r="AI252" s="27" t="str"/>
      <c r="AJ252" s="73">
        <f>IF(E252="Yes",IF(OR(O252="",Z252&gt;W252),1,0),0)</f>
        <v/>
      </c>
      <c r="AK252" s="73">
        <f>IF(E252="Yes",IF(T252="Yes",0,1),0)</f>
        <v/>
      </c>
    </row>
    <row r="253">
      <c r="A253" s="27" t="str"/>
      <c r="B253" s="27" t="str"/>
      <c r="C253" s="27" t="str"/>
      <c r="D253" s="27" t="str"/>
      <c r="E253" s="27" t="str"/>
      <c r="F253" s="70" t="str"/>
      <c r="G253" s="70" t="str"/>
      <c r="H253" s="70" t="str"/>
      <c r="I253" s="70" t="str"/>
      <c r="J253" s="70" t="str"/>
      <c r="K253" s="70" t="str"/>
      <c r="L253" s="70" t="str"/>
      <c r="M253" s="70" t="str"/>
      <c r="N253" s="70" t="str"/>
      <c r="O253" s="70" t="str"/>
      <c r="P253" s="27" t="str"/>
      <c r="Q253" s="27" t="str"/>
      <c r="R253" s="27" t="str"/>
      <c r="S253" s="27" t="str"/>
      <c r="T253" s="27" t="str"/>
      <c r="U253" s="27" t="str"/>
      <c r="V253" s="27" t="str"/>
      <c r="W253" s="27" t="str"/>
      <c r="X253" s="71">
        <f>IF(OR(F253="",I253=""),"",ROUND((I253-F253)*1440,2))</f>
        <v/>
      </c>
      <c r="Y253" s="71">
        <f>IF(OR(M253&lt;&gt;"Yes",I253="",N253=""),"",ROUND((N253-I253)*1440,2))</f>
        <v/>
      </c>
      <c r="Z253" s="71">
        <f>IF(OR(F253="",O253=""),"",ROUND((O253-F253)*1440,2))</f>
        <v/>
      </c>
      <c r="AA253" s="72">
        <f>IF(E253="Yes",IF(OR(G253="",P253&lt;&gt;1),1,0),0)</f>
        <v/>
      </c>
      <c r="AB253" s="72">
        <f>IF(E253="Yes",IF(Q253="No",1,0),0)</f>
        <v/>
      </c>
      <c r="AC253" s="72">
        <f>IF(E253="Yes",IF(P253&gt;1,1,0),0)</f>
        <v/>
      </c>
      <c r="AD253" s="72">
        <f>IF(AND(E253="Yes",J253&lt;&gt;"",K253&lt;&gt;"",J253&lt;&gt;K253),1,0)</f>
        <v/>
      </c>
      <c r="AE253" s="72">
        <f>IF(E253="Yes",IF(OR(I253="",X253&gt;U253),1,0),0)</f>
        <v/>
      </c>
      <c r="AF253" s="72">
        <f>IF(M253="Yes",IF(OR(N253="",Y253&gt;V253),1,0),0)</f>
        <v/>
      </c>
      <c r="AG253" s="72">
        <f>IF(E253="Yes",IF(AND(AA253=0,AC253=0,AD253=0,AE253=0,J253&lt;&gt;"",K253&lt;&gt;""),1,0),0)</f>
        <v/>
      </c>
      <c r="AH253" s="27">
        <f>IF(E253&lt;&gt;"Yes","Excluded",IF(OR(AA253=1,AC253=1,AD253=1,AE253=1,AF253=1,AJ253=1),"Fail",IF(OR(AND(AB253=1,OR(R253&lt;&gt;"Yes",S253&lt;&gt;"Yes")),AK253=1),"Warning","Pass")))</f>
        <v/>
      </c>
      <c r="AI253" s="27" t="str"/>
      <c r="AJ253" s="73">
        <f>IF(E253="Yes",IF(OR(O253="",Z253&gt;W253),1,0),0)</f>
        <v/>
      </c>
      <c r="AK253" s="73">
        <f>IF(E253="Yes",IF(T253="Yes",0,1),0)</f>
        <v/>
      </c>
    </row>
    <row r="254">
      <c r="A254" s="27" t="str"/>
      <c r="B254" s="27" t="str"/>
      <c r="C254" s="27" t="str"/>
      <c r="D254" s="27" t="str"/>
      <c r="E254" s="27" t="str"/>
      <c r="F254" s="70" t="str"/>
      <c r="G254" s="70" t="str"/>
      <c r="H254" s="70" t="str"/>
      <c r="I254" s="70" t="str"/>
      <c r="J254" s="70" t="str"/>
      <c r="K254" s="70" t="str"/>
      <c r="L254" s="70" t="str"/>
      <c r="M254" s="70" t="str"/>
      <c r="N254" s="70" t="str"/>
      <c r="O254" s="70" t="str"/>
      <c r="P254" s="27" t="str"/>
      <c r="Q254" s="27" t="str"/>
      <c r="R254" s="27" t="str"/>
      <c r="S254" s="27" t="str"/>
      <c r="T254" s="27" t="str"/>
      <c r="U254" s="27" t="str"/>
      <c r="V254" s="27" t="str"/>
      <c r="W254" s="27" t="str"/>
      <c r="X254" s="71">
        <f>IF(OR(F254="",I254=""),"",ROUND((I254-F254)*1440,2))</f>
        <v/>
      </c>
      <c r="Y254" s="71">
        <f>IF(OR(M254&lt;&gt;"Yes",I254="",N254=""),"",ROUND((N254-I254)*1440,2))</f>
        <v/>
      </c>
      <c r="Z254" s="71">
        <f>IF(OR(F254="",O254=""),"",ROUND((O254-F254)*1440,2))</f>
        <v/>
      </c>
      <c r="AA254" s="72">
        <f>IF(E254="Yes",IF(OR(G254="",P254&lt;&gt;1),1,0),0)</f>
        <v/>
      </c>
      <c r="AB254" s="72">
        <f>IF(E254="Yes",IF(Q254="No",1,0),0)</f>
        <v/>
      </c>
      <c r="AC254" s="72">
        <f>IF(E254="Yes",IF(P254&gt;1,1,0),0)</f>
        <v/>
      </c>
      <c r="AD254" s="72">
        <f>IF(AND(E254="Yes",J254&lt;&gt;"",K254&lt;&gt;"",J254&lt;&gt;K254),1,0)</f>
        <v/>
      </c>
      <c r="AE254" s="72">
        <f>IF(E254="Yes",IF(OR(I254="",X254&gt;U254),1,0),0)</f>
        <v/>
      </c>
      <c r="AF254" s="72">
        <f>IF(M254="Yes",IF(OR(N254="",Y254&gt;V254),1,0),0)</f>
        <v/>
      </c>
      <c r="AG254" s="72">
        <f>IF(E254="Yes",IF(AND(AA254=0,AC254=0,AD254=0,AE254=0,J254&lt;&gt;"",K254&lt;&gt;""),1,0),0)</f>
        <v/>
      </c>
      <c r="AH254" s="27">
        <f>IF(E254&lt;&gt;"Yes","Excluded",IF(OR(AA254=1,AC254=1,AD254=1,AE254=1,AF254=1,AJ254=1),"Fail",IF(OR(AND(AB254=1,OR(R254&lt;&gt;"Yes",S254&lt;&gt;"Yes")),AK254=1),"Warning","Pass")))</f>
        <v/>
      </c>
      <c r="AI254" s="27" t="str"/>
      <c r="AJ254" s="73">
        <f>IF(E254="Yes",IF(OR(O254="",Z254&gt;W254),1,0),0)</f>
        <v/>
      </c>
      <c r="AK254" s="73">
        <f>IF(E254="Yes",IF(T254="Yes",0,1),0)</f>
        <v/>
      </c>
    </row>
    <row r="255">
      <c r="A255" s="27" t="str"/>
      <c r="B255" s="27" t="str"/>
      <c r="C255" s="27" t="str"/>
      <c r="D255" s="27" t="str"/>
      <c r="E255" s="27" t="str"/>
      <c r="F255" s="70" t="str"/>
      <c r="G255" s="70" t="str"/>
      <c r="H255" s="70" t="str"/>
      <c r="I255" s="70" t="str"/>
      <c r="J255" s="70" t="str"/>
      <c r="K255" s="70" t="str"/>
      <c r="L255" s="70" t="str"/>
      <c r="M255" s="70" t="str"/>
      <c r="N255" s="70" t="str"/>
      <c r="O255" s="70" t="str"/>
      <c r="P255" s="27" t="str"/>
      <c r="Q255" s="27" t="str"/>
      <c r="R255" s="27" t="str"/>
      <c r="S255" s="27" t="str"/>
      <c r="T255" s="27" t="str"/>
      <c r="U255" s="27" t="str"/>
      <c r="V255" s="27" t="str"/>
      <c r="W255" s="27" t="str"/>
      <c r="X255" s="71">
        <f>IF(OR(F255="",I255=""),"",ROUND((I255-F255)*1440,2))</f>
        <v/>
      </c>
      <c r="Y255" s="71">
        <f>IF(OR(M255&lt;&gt;"Yes",I255="",N255=""),"",ROUND((N255-I255)*1440,2))</f>
        <v/>
      </c>
      <c r="Z255" s="71">
        <f>IF(OR(F255="",O255=""),"",ROUND((O255-F255)*1440,2))</f>
        <v/>
      </c>
      <c r="AA255" s="72">
        <f>IF(E255="Yes",IF(OR(G255="",P255&lt;&gt;1),1,0),0)</f>
        <v/>
      </c>
      <c r="AB255" s="72">
        <f>IF(E255="Yes",IF(Q255="No",1,0),0)</f>
        <v/>
      </c>
      <c r="AC255" s="72">
        <f>IF(E255="Yes",IF(P255&gt;1,1,0),0)</f>
        <v/>
      </c>
      <c r="AD255" s="72">
        <f>IF(AND(E255="Yes",J255&lt;&gt;"",K255&lt;&gt;"",J255&lt;&gt;K255),1,0)</f>
        <v/>
      </c>
      <c r="AE255" s="72">
        <f>IF(E255="Yes",IF(OR(I255="",X255&gt;U255),1,0),0)</f>
        <v/>
      </c>
      <c r="AF255" s="72">
        <f>IF(M255="Yes",IF(OR(N255="",Y255&gt;V255),1,0),0)</f>
        <v/>
      </c>
      <c r="AG255" s="72">
        <f>IF(E255="Yes",IF(AND(AA255=0,AC255=0,AD255=0,AE255=0,J255&lt;&gt;"",K255&lt;&gt;""),1,0),0)</f>
        <v/>
      </c>
      <c r="AH255" s="27">
        <f>IF(E255&lt;&gt;"Yes","Excluded",IF(OR(AA255=1,AC255=1,AD255=1,AE255=1,AF255=1,AJ255=1),"Fail",IF(OR(AND(AB255=1,OR(R255&lt;&gt;"Yes",S255&lt;&gt;"Yes")),AK255=1),"Warning","Pass")))</f>
        <v/>
      </c>
      <c r="AI255" s="27" t="str"/>
      <c r="AJ255" s="73">
        <f>IF(E255="Yes",IF(OR(O255="",Z255&gt;W255),1,0),0)</f>
        <v/>
      </c>
      <c r="AK255" s="73">
        <f>IF(E255="Yes",IF(T255="Yes",0,1),0)</f>
        <v/>
      </c>
    </row>
    <row r="256">
      <c r="A256" s="27" t="str"/>
      <c r="B256" s="27" t="str"/>
      <c r="C256" s="27" t="str"/>
      <c r="D256" s="27" t="str"/>
      <c r="E256" s="27" t="str"/>
      <c r="F256" s="70" t="str"/>
      <c r="G256" s="70" t="str"/>
      <c r="H256" s="70" t="str"/>
      <c r="I256" s="70" t="str"/>
      <c r="J256" s="70" t="str"/>
      <c r="K256" s="70" t="str"/>
      <c r="L256" s="70" t="str"/>
      <c r="M256" s="70" t="str"/>
      <c r="N256" s="70" t="str"/>
      <c r="O256" s="70" t="str"/>
      <c r="P256" s="27" t="str"/>
      <c r="Q256" s="27" t="str"/>
      <c r="R256" s="27" t="str"/>
      <c r="S256" s="27" t="str"/>
      <c r="T256" s="27" t="str"/>
      <c r="U256" s="27" t="str"/>
      <c r="V256" s="27" t="str"/>
      <c r="W256" s="27" t="str"/>
      <c r="X256" s="71">
        <f>IF(OR(F256="",I256=""),"",ROUND((I256-F256)*1440,2))</f>
        <v/>
      </c>
      <c r="Y256" s="71">
        <f>IF(OR(M256&lt;&gt;"Yes",I256="",N256=""),"",ROUND((N256-I256)*1440,2))</f>
        <v/>
      </c>
      <c r="Z256" s="71">
        <f>IF(OR(F256="",O256=""),"",ROUND((O256-F256)*1440,2))</f>
        <v/>
      </c>
      <c r="AA256" s="72">
        <f>IF(E256="Yes",IF(OR(G256="",P256&lt;&gt;1),1,0),0)</f>
        <v/>
      </c>
      <c r="AB256" s="72">
        <f>IF(E256="Yes",IF(Q256="No",1,0),0)</f>
        <v/>
      </c>
      <c r="AC256" s="72">
        <f>IF(E256="Yes",IF(P256&gt;1,1,0),0)</f>
        <v/>
      </c>
      <c r="AD256" s="72">
        <f>IF(AND(E256="Yes",J256&lt;&gt;"",K256&lt;&gt;"",J256&lt;&gt;K256),1,0)</f>
        <v/>
      </c>
      <c r="AE256" s="72">
        <f>IF(E256="Yes",IF(OR(I256="",X256&gt;U256),1,0),0)</f>
        <v/>
      </c>
      <c r="AF256" s="72">
        <f>IF(M256="Yes",IF(OR(N256="",Y256&gt;V256),1,0),0)</f>
        <v/>
      </c>
      <c r="AG256" s="72">
        <f>IF(E256="Yes",IF(AND(AA256=0,AC256=0,AD256=0,AE256=0,J256&lt;&gt;"",K256&lt;&gt;""),1,0),0)</f>
        <v/>
      </c>
      <c r="AH256" s="27">
        <f>IF(E256&lt;&gt;"Yes","Excluded",IF(OR(AA256=1,AC256=1,AD256=1,AE256=1,AF256=1,AJ256=1),"Fail",IF(OR(AND(AB256=1,OR(R256&lt;&gt;"Yes",S256&lt;&gt;"Yes")),AK256=1),"Warning","Pass")))</f>
        <v/>
      </c>
      <c r="AI256" s="27" t="str"/>
      <c r="AJ256" s="73">
        <f>IF(E256="Yes",IF(OR(O256="",Z256&gt;W256),1,0),0)</f>
        <v/>
      </c>
      <c r="AK256" s="73">
        <f>IF(E256="Yes",IF(T256="Yes",0,1),0)</f>
        <v/>
      </c>
    </row>
    <row r="257">
      <c r="A257" s="27" t="str"/>
      <c r="B257" s="27" t="str"/>
      <c r="C257" s="27" t="str"/>
      <c r="D257" s="27" t="str"/>
      <c r="E257" s="27" t="str"/>
      <c r="F257" s="70" t="str"/>
      <c r="G257" s="70" t="str"/>
      <c r="H257" s="70" t="str"/>
      <c r="I257" s="70" t="str"/>
      <c r="J257" s="70" t="str"/>
      <c r="K257" s="70" t="str"/>
      <c r="L257" s="70" t="str"/>
      <c r="M257" s="70" t="str"/>
      <c r="N257" s="70" t="str"/>
      <c r="O257" s="70" t="str"/>
      <c r="P257" s="27" t="str"/>
      <c r="Q257" s="27" t="str"/>
      <c r="R257" s="27" t="str"/>
      <c r="S257" s="27" t="str"/>
      <c r="T257" s="27" t="str"/>
      <c r="U257" s="27" t="str"/>
      <c r="V257" s="27" t="str"/>
      <c r="W257" s="27" t="str"/>
      <c r="X257" s="71">
        <f>IF(OR(F257="",I257=""),"",ROUND((I257-F257)*1440,2))</f>
        <v/>
      </c>
      <c r="Y257" s="71">
        <f>IF(OR(M257&lt;&gt;"Yes",I257="",N257=""),"",ROUND((N257-I257)*1440,2))</f>
        <v/>
      </c>
      <c r="Z257" s="71">
        <f>IF(OR(F257="",O257=""),"",ROUND((O257-F257)*1440,2))</f>
        <v/>
      </c>
      <c r="AA257" s="72">
        <f>IF(E257="Yes",IF(OR(G257="",P257&lt;&gt;1),1,0),0)</f>
        <v/>
      </c>
      <c r="AB257" s="72">
        <f>IF(E257="Yes",IF(Q257="No",1,0),0)</f>
        <v/>
      </c>
      <c r="AC257" s="72">
        <f>IF(E257="Yes",IF(P257&gt;1,1,0),0)</f>
        <v/>
      </c>
      <c r="AD257" s="72">
        <f>IF(AND(E257="Yes",J257&lt;&gt;"",K257&lt;&gt;"",J257&lt;&gt;K257),1,0)</f>
        <v/>
      </c>
      <c r="AE257" s="72">
        <f>IF(E257="Yes",IF(OR(I257="",X257&gt;U257),1,0),0)</f>
        <v/>
      </c>
      <c r="AF257" s="72">
        <f>IF(M257="Yes",IF(OR(N257="",Y257&gt;V257),1,0),0)</f>
        <v/>
      </c>
      <c r="AG257" s="72">
        <f>IF(E257="Yes",IF(AND(AA257=0,AC257=0,AD257=0,AE257=0,J257&lt;&gt;"",K257&lt;&gt;""),1,0),0)</f>
        <v/>
      </c>
      <c r="AH257" s="27">
        <f>IF(E257&lt;&gt;"Yes","Excluded",IF(OR(AA257=1,AC257=1,AD257=1,AE257=1,AF257=1,AJ257=1),"Fail",IF(OR(AND(AB257=1,OR(R257&lt;&gt;"Yes",S257&lt;&gt;"Yes")),AK257=1),"Warning","Pass")))</f>
        <v/>
      </c>
      <c r="AI257" s="27" t="str"/>
      <c r="AJ257" s="73">
        <f>IF(E257="Yes",IF(OR(O257="",Z257&gt;W257),1,0),0)</f>
        <v/>
      </c>
      <c r="AK257" s="73">
        <f>IF(E257="Yes",IF(T257="Yes",0,1),0)</f>
        <v/>
      </c>
    </row>
    <row r="258">
      <c r="A258" s="27" t="str"/>
      <c r="B258" s="27" t="str"/>
      <c r="C258" s="27" t="str"/>
      <c r="D258" s="27" t="str"/>
      <c r="E258" s="27" t="str"/>
      <c r="F258" s="70" t="str"/>
      <c r="G258" s="70" t="str"/>
      <c r="H258" s="70" t="str"/>
      <c r="I258" s="70" t="str"/>
      <c r="J258" s="70" t="str"/>
      <c r="K258" s="70" t="str"/>
      <c r="L258" s="70" t="str"/>
      <c r="M258" s="70" t="str"/>
      <c r="N258" s="70" t="str"/>
      <c r="O258" s="70" t="str"/>
      <c r="P258" s="27" t="str"/>
      <c r="Q258" s="27" t="str"/>
      <c r="R258" s="27" t="str"/>
      <c r="S258" s="27" t="str"/>
      <c r="T258" s="27" t="str"/>
      <c r="U258" s="27" t="str"/>
      <c r="V258" s="27" t="str"/>
      <c r="W258" s="27" t="str"/>
      <c r="X258" s="71">
        <f>IF(OR(F258="",I258=""),"",ROUND((I258-F258)*1440,2))</f>
        <v/>
      </c>
      <c r="Y258" s="71">
        <f>IF(OR(M258&lt;&gt;"Yes",I258="",N258=""),"",ROUND((N258-I258)*1440,2))</f>
        <v/>
      </c>
      <c r="Z258" s="71">
        <f>IF(OR(F258="",O258=""),"",ROUND((O258-F258)*1440,2))</f>
        <v/>
      </c>
      <c r="AA258" s="72">
        <f>IF(E258="Yes",IF(OR(G258="",P258&lt;&gt;1),1,0),0)</f>
        <v/>
      </c>
      <c r="AB258" s="72">
        <f>IF(E258="Yes",IF(Q258="No",1,0),0)</f>
        <v/>
      </c>
      <c r="AC258" s="72">
        <f>IF(E258="Yes",IF(P258&gt;1,1,0),0)</f>
        <v/>
      </c>
      <c r="AD258" s="72">
        <f>IF(AND(E258="Yes",J258&lt;&gt;"",K258&lt;&gt;"",J258&lt;&gt;K258),1,0)</f>
        <v/>
      </c>
      <c r="AE258" s="72">
        <f>IF(E258="Yes",IF(OR(I258="",X258&gt;U258),1,0),0)</f>
        <v/>
      </c>
      <c r="AF258" s="72">
        <f>IF(M258="Yes",IF(OR(N258="",Y258&gt;V258),1,0),0)</f>
        <v/>
      </c>
      <c r="AG258" s="72">
        <f>IF(E258="Yes",IF(AND(AA258=0,AC258=0,AD258=0,AE258=0,J258&lt;&gt;"",K258&lt;&gt;""),1,0),0)</f>
        <v/>
      </c>
      <c r="AH258" s="27">
        <f>IF(E258&lt;&gt;"Yes","Excluded",IF(OR(AA258=1,AC258=1,AD258=1,AE258=1,AF258=1,AJ258=1),"Fail",IF(OR(AND(AB258=1,OR(R258&lt;&gt;"Yes",S258&lt;&gt;"Yes")),AK258=1),"Warning","Pass")))</f>
        <v/>
      </c>
      <c r="AI258" s="27" t="str"/>
      <c r="AJ258" s="73">
        <f>IF(E258="Yes",IF(OR(O258="",Z258&gt;W258),1,0),0)</f>
        <v/>
      </c>
      <c r="AK258" s="73">
        <f>IF(E258="Yes",IF(T258="Yes",0,1),0)</f>
        <v/>
      </c>
    </row>
    <row r="259">
      <c r="A259" s="27" t="str"/>
      <c r="B259" s="27" t="str"/>
      <c r="C259" s="27" t="str"/>
      <c r="D259" s="27" t="str"/>
      <c r="E259" s="27" t="str"/>
      <c r="F259" s="70" t="str"/>
      <c r="G259" s="70" t="str"/>
      <c r="H259" s="70" t="str"/>
      <c r="I259" s="70" t="str"/>
      <c r="J259" s="70" t="str"/>
      <c r="K259" s="70" t="str"/>
      <c r="L259" s="70" t="str"/>
      <c r="M259" s="70" t="str"/>
      <c r="N259" s="70" t="str"/>
      <c r="O259" s="70" t="str"/>
      <c r="P259" s="27" t="str"/>
      <c r="Q259" s="27" t="str"/>
      <c r="R259" s="27" t="str"/>
      <c r="S259" s="27" t="str"/>
      <c r="T259" s="27" t="str"/>
      <c r="U259" s="27" t="str"/>
      <c r="V259" s="27" t="str"/>
      <c r="W259" s="27" t="str"/>
      <c r="X259" s="71">
        <f>IF(OR(F259="",I259=""),"",ROUND((I259-F259)*1440,2))</f>
        <v/>
      </c>
      <c r="Y259" s="71">
        <f>IF(OR(M259&lt;&gt;"Yes",I259="",N259=""),"",ROUND((N259-I259)*1440,2))</f>
        <v/>
      </c>
      <c r="Z259" s="71">
        <f>IF(OR(F259="",O259=""),"",ROUND((O259-F259)*1440,2))</f>
        <v/>
      </c>
      <c r="AA259" s="72">
        <f>IF(E259="Yes",IF(OR(G259="",P259&lt;&gt;1),1,0),0)</f>
        <v/>
      </c>
      <c r="AB259" s="72">
        <f>IF(E259="Yes",IF(Q259="No",1,0),0)</f>
        <v/>
      </c>
      <c r="AC259" s="72">
        <f>IF(E259="Yes",IF(P259&gt;1,1,0),0)</f>
        <v/>
      </c>
      <c r="AD259" s="72">
        <f>IF(AND(E259="Yes",J259&lt;&gt;"",K259&lt;&gt;"",J259&lt;&gt;K259),1,0)</f>
        <v/>
      </c>
      <c r="AE259" s="72">
        <f>IF(E259="Yes",IF(OR(I259="",X259&gt;U259),1,0),0)</f>
        <v/>
      </c>
      <c r="AF259" s="72">
        <f>IF(M259="Yes",IF(OR(N259="",Y259&gt;V259),1,0),0)</f>
        <v/>
      </c>
      <c r="AG259" s="72">
        <f>IF(E259="Yes",IF(AND(AA259=0,AC259=0,AD259=0,AE259=0,J259&lt;&gt;"",K259&lt;&gt;""),1,0),0)</f>
        <v/>
      </c>
      <c r="AH259" s="27">
        <f>IF(E259&lt;&gt;"Yes","Excluded",IF(OR(AA259=1,AC259=1,AD259=1,AE259=1,AF259=1,AJ259=1),"Fail",IF(OR(AND(AB259=1,OR(R259&lt;&gt;"Yes",S259&lt;&gt;"Yes")),AK259=1),"Warning","Pass")))</f>
        <v/>
      </c>
      <c r="AI259" s="27" t="str"/>
      <c r="AJ259" s="73">
        <f>IF(E259="Yes",IF(OR(O259="",Z259&gt;W259),1,0),0)</f>
        <v/>
      </c>
      <c r="AK259" s="73">
        <f>IF(E259="Yes",IF(T259="Yes",0,1),0)</f>
        <v/>
      </c>
    </row>
    <row r="260">
      <c r="A260" s="27" t="str"/>
      <c r="B260" s="27" t="str"/>
      <c r="C260" s="27" t="str"/>
      <c r="D260" s="27" t="str"/>
      <c r="E260" s="27" t="str"/>
      <c r="F260" s="70" t="str"/>
      <c r="G260" s="70" t="str"/>
      <c r="H260" s="70" t="str"/>
      <c r="I260" s="70" t="str"/>
      <c r="J260" s="70" t="str"/>
      <c r="K260" s="70" t="str"/>
      <c r="L260" s="70" t="str"/>
      <c r="M260" s="70" t="str"/>
      <c r="N260" s="70" t="str"/>
      <c r="O260" s="70" t="str"/>
      <c r="P260" s="27" t="str"/>
      <c r="Q260" s="27" t="str"/>
      <c r="R260" s="27" t="str"/>
      <c r="S260" s="27" t="str"/>
      <c r="T260" s="27" t="str"/>
      <c r="U260" s="27" t="str"/>
      <c r="V260" s="27" t="str"/>
      <c r="W260" s="27" t="str"/>
      <c r="X260" s="71">
        <f>IF(OR(F260="",I260=""),"",ROUND((I260-F260)*1440,2))</f>
        <v/>
      </c>
      <c r="Y260" s="71">
        <f>IF(OR(M260&lt;&gt;"Yes",I260="",N260=""),"",ROUND((N260-I260)*1440,2))</f>
        <v/>
      </c>
      <c r="Z260" s="71">
        <f>IF(OR(F260="",O260=""),"",ROUND((O260-F260)*1440,2))</f>
        <v/>
      </c>
      <c r="AA260" s="72">
        <f>IF(E260="Yes",IF(OR(G260="",P260&lt;&gt;1),1,0),0)</f>
        <v/>
      </c>
      <c r="AB260" s="72">
        <f>IF(E260="Yes",IF(Q260="No",1,0),0)</f>
        <v/>
      </c>
      <c r="AC260" s="72">
        <f>IF(E260="Yes",IF(P260&gt;1,1,0),0)</f>
        <v/>
      </c>
      <c r="AD260" s="72">
        <f>IF(AND(E260="Yes",J260&lt;&gt;"",K260&lt;&gt;"",J260&lt;&gt;K260),1,0)</f>
        <v/>
      </c>
      <c r="AE260" s="72">
        <f>IF(E260="Yes",IF(OR(I260="",X260&gt;U260),1,0),0)</f>
        <v/>
      </c>
      <c r="AF260" s="72">
        <f>IF(M260="Yes",IF(OR(N260="",Y260&gt;V260),1,0),0)</f>
        <v/>
      </c>
      <c r="AG260" s="72">
        <f>IF(E260="Yes",IF(AND(AA260=0,AC260=0,AD260=0,AE260=0,J260&lt;&gt;"",K260&lt;&gt;""),1,0),0)</f>
        <v/>
      </c>
      <c r="AH260" s="27">
        <f>IF(E260&lt;&gt;"Yes","Excluded",IF(OR(AA260=1,AC260=1,AD260=1,AE260=1,AF260=1,AJ260=1),"Fail",IF(OR(AND(AB260=1,OR(R260&lt;&gt;"Yes",S260&lt;&gt;"Yes")),AK260=1),"Warning","Pass")))</f>
        <v/>
      </c>
      <c r="AI260" s="27" t="str"/>
      <c r="AJ260" s="73">
        <f>IF(E260="Yes",IF(OR(O260="",Z260&gt;W260),1,0),0)</f>
        <v/>
      </c>
      <c r="AK260" s="73">
        <f>IF(E260="Yes",IF(T260="Yes",0,1),0)</f>
        <v/>
      </c>
    </row>
    <row r="261">
      <c r="A261" s="27" t="str"/>
      <c r="B261" s="27" t="str"/>
      <c r="C261" s="27" t="str"/>
      <c r="D261" s="27" t="str"/>
      <c r="E261" s="27" t="str"/>
      <c r="F261" s="70" t="str"/>
      <c r="G261" s="70" t="str"/>
      <c r="H261" s="70" t="str"/>
      <c r="I261" s="70" t="str"/>
      <c r="J261" s="70" t="str"/>
      <c r="K261" s="70" t="str"/>
      <c r="L261" s="70" t="str"/>
      <c r="M261" s="70" t="str"/>
      <c r="N261" s="70" t="str"/>
      <c r="O261" s="70" t="str"/>
      <c r="P261" s="27" t="str"/>
      <c r="Q261" s="27" t="str"/>
      <c r="R261" s="27" t="str"/>
      <c r="S261" s="27" t="str"/>
      <c r="T261" s="27" t="str"/>
      <c r="U261" s="27" t="str"/>
      <c r="V261" s="27" t="str"/>
      <c r="W261" s="27" t="str"/>
      <c r="X261" s="71">
        <f>IF(OR(F261="",I261=""),"",ROUND((I261-F261)*1440,2))</f>
        <v/>
      </c>
      <c r="Y261" s="71">
        <f>IF(OR(M261&lt;&gt;"Yes",I261="",N261=""),"",ROUND((N261-I261)*1440,2))</f>
        <v/>
      </c>
      <c r="Z261" s="71">
        <f>IF(OR(F261="",O261=""),"",ROUND((O261-F261)*1440,2))</f>
        <v/>
      </c>
      <c r="AA261" s="72">
        <f>IF(E261="Yes",IF(OR(G261="",P261&lt;&gt;1),1,0),0)</f>
        <v/>
      </c>
      <c r="AB261" s="72">
        <f>IF(E261="Yes",IF(Q261="No",1,0),0)</f>
        <v/>
      </c>
      <c r="AC261" s="72">
        <f>IF(E261="Yes",IF(P261&gt;1,1,0),0)</f>
        <v/>
      </c>
      <c r="AD261" s="72">
        <f>IF(AND(E261="Yes",J261&lt;&gt;"",K261&lt;&gt;"",J261&lt;&gt;K261),1,0)</f>
        <v/>
      </c>
      <c r="AE261" s="72">
        <f>IF(E261="Yes",IF(OR(I261="",X261&gt;U261),1,0),0)</f>
        <v/>
      </c>
      <c r="AF261" s="72">
        <f>IF(M261="Yes",IF(OR(N261="",Y261&gt;V261),1,0),0)</f>
        <v/>
      </c>
      <c r="AG261" s="72">
        <f>IF(E261="Yes",IF(AND(AA261=0,AC261=0,AD261=0,AE261=0,J261&lt;&gt;"",K261&lt;&gt;""),1,0),0)</f>
        <v/>
      </c>
      <c r="AH261" s="27">
        <f>IF(E261&lt;&gt;"Yes","Excluded",IF(OR(AA261=1,AC261=1,AD261=1,AE261=1,AF261=1,AJ261=1),"Fail",IF(OR(AND(AB261=1,OR(R261&lt;&gt;"Yes",S261&lt;&gt;"Yes")),AK261=1),"Warning","Pass")))</f>
        <v/>
      </c>
      <c r="AI261" s="27" t="str"/>
      <c r="AJ261" s="73">
        <f>IF(E261="Yes",IF(OR(O261="",Z261&gt;W261),1,0),0)</f>
        <v/>
      </c>
      <c r="AK261" s="73">
        <f>IF(E261="Yes",IF(T261="Yes",0,1),0)</f>
        <v/>
      </c>
    </row>
    <row r="262">
      <c r="A262" s="27" t="str"/>
      <c r="B262" s="27" t="str"/>
      <c r="C262" s="27" t="str"/>
      <c r="D262" s="27" t="str"/>
      <c r="E262" s="27" t="str"/>
      <c r="F262" s="70" t="str"/>
      <c r="G262" s="70" t="str"/>
      <c r="H262" s="70" t="str"/>
      <c r="I262" s="70" t="str"/>
      <c r="J262" s="70" t="str"/>
      <c r="K262" s="70" t="str"/>
      <c r="L262" s="70" t="str"/>
      <c r="M262" s="70" t="str"/>
      <c r="N262" s="70" t="str"/>
      <c r="O262" s="70" t="str"/>
      <c r="P262" s="27" t="str"/>
      <c r="Q262" s="27" t="str"/>
      <c r="R262" s="27" t="str"/>
      <c r="S262" s="27" t="str"/>
      <c r="T262" s="27" t="str"/>
      <c r="U262" s="27" t="str"/>
      <c r="V262" s="27" t="str"/>
      <c r="W262" s="27" t="str"/>
      <c r="X262" s="71">
        <f>IF(OR(F262="",I262=""),"",ROUND((I262-F262)*1440,2))</f>
        <v/>
      </c>
      <c r="Y262" s="71">
        <f>IF(OR(M262&lt;&gt;"Yes",I262="",N262=""),"",ROUND((N262-I262)*1440,2))</f>
        <v/>
      </c>
      <c r="Z262" s="71">
        <f>IF(OR(F262="",O262=""),"",ROUND((O262-F262)*1440,2))</f>
        <v/>
      </c>
      <c r="AA262" s="72">
        <f>IF(E262="Yes",IF(OR(G262="",P262&lt;&gt;1),1,0),0)</f>
        <v/>
      </c>
      <c r="AB262" s="72">
        <f>IF(E262="Yes",IF(Q262="No",1,0),0)</f>
        <v/>
      </c>
      <c r="AC262" s="72">
        <f>IF(E262="Yes",IF(P262&gt;1,1,0),0)</f>
        <v/>
      </c>
      <c r="AD262" s="72">
        <f>IF(AND(E262="Yes",J262&lt;&gt;"",K262&lt;&gt;"",J262&lt;&gt;K262),1,0)</f>
        <v/>
      </c>
      <c r="AE262" s="72">
        <f>IF(E262="Yes",IF(OR(I262="",X262&gt;U262),1,0),0)</f>
        <v/>
      </c>
      <c r="AF262" s="72">
        <f>IF(M262="Yes",IF(OR(N262="",Y262&gt;V262),1,0),0)</f>
        <v/>
      </c>
      <c r="AG262" s="72">
        <f>IF(E262="Yes",IF(AND(AA262=0,AC262=0,AD262=0,AE262=0,J262&lt;&gt;"",K262&lt;&gt;""),1,0),0)</f>
        <v/>
      </c>
      <c r="AH262" s="27">
        <f>IF(E262&lt;&gt;"Yes","Excluded",IF(OR(AA262=1,AC262=1,AD262=1,AE262=1,AF262=1,AJ262=1),"Fail",IF(OR(AND(AB262=1,OR(R262&lt;&gt;"Yes",S262&lt;&gt;"Yes")),AK262=1),"Warning","Pass")))</f>
        <v/>
      </c>
      <c r="AI262" s="27" t="str"/>
      <c r="AJ262" s="73">
        <f>IF(E262="Yes",IF(OR(O262="",Z262&gt;W262),1,0),0)</f>
        <v/>
      </c>
      <c r="AK262" s="73">
        <f>IF(E262="Yes",IF(T262="Yes",0,1),0)</f>
        <v/>
      </c>
    </row>
    <row r="263">
      <c r="A263" s="27" t="str"/>
      <c r="B263" s="27" t="str"/>
      <c r="C263" s="27" t="str"/>
      <c r="D263" s="27" t="str"/>
      <c r="E263" s="27" t="str"/>
      <c r="F263" s="70" t="str"/>
      <c r="G263" s="70" t="str"/>
      <c r="H263" s="70" t="str"/>
      <c r="I263" s="70" t="str"/>
      <c r="J263" s="70" t="str"/>
      <c r="K263" s="70" t="str"/>
      <c r="L263" s="70" t="str"/>
      <c r="M263" s="70" t="str"/>
      <c r="N263" s="70" t="str"/>
      <c r="O263" s="70" t="str"/>
      <c r="P263" s="27" t="str"/>
      <c r="Q263" s="27" t="str"/>
      <c r="R263" s="27" t="str"/>
      <c r="S263" s="27" t="str"/>
      <c r="T263" s="27" t="str"/>
      <c r="U263" s="27" t="str"/>
      <c r="V263" s="27" t="str"/>
      <c r="W263" s="27" t="str"/>
      <c r="X263" s="71">
        <f>IF(OR(F263="",I263=""),"",ROUND((I263-F263)*1440,2))</f>
        <v/>
      </c>
      <c r="Y263" s="71">
        <f>IF(OR(M263&lt;&gt;"Yes",I263="",N263=""),"",ROUND((N263-I263)*1440,2))</f>
        <v/>
      </c>
      <c r="Z263" s="71">
        <f>IF(OR(F263="",O263=""),"",ROUND((O263-F263)*1440,2))</f>
        <v/>
      </c>
      <c r="AA263" s="72">
        <f>IF(E263="Yes",IF(OR(G263="",P263&lt;&gt;1),1,0),0)</f>
        <v/>
      </c>
      <c r="AB263" s="72">
        <f>IF(E263="Yes",IF(Q263="No",1,0),0)</f>
        <v/>
      </c>
      <c r="AC263" s="72">
        <f>IF(E263="Yes",IF(P263&gt;1,1,0),0)</f>
        <v/>
      </c>
      <c r="AD263" s="72">
        <f>IF(AND(E263="Yes",J263&lt;&gt;"",K263&lt;&gt;"",J263&lt;&gt;K263),1,0)</f>
        <v/>
      </c>
      <c r="AE263" s="72">
        <f>IF(E263="Yes",IF(OR(I263="",X263&gt;U263),1,0),0)</f>
        <v/>
      </c>
      <c r="AF263" s="72">
        <f>IF(M263="Yes",IF(OR(N263="",Y263&gt;V263),1,0),0)</f>
        <v/>
      </c>
      <c r="AG263" s="72">
        <f>IF(E263="Yes",IF(AND(AA263=0,AC263=0,AD263=0,AE263=0,J263&lt;&gt;"",K263&lt;&gt;""),1,0),0)</f>
        <v/>
      </c>
      <c r="AH263" s="27">
        <f>IF(E263&lt;&gt;"Yes","Excluded",IF(OR(AA263=1,AC263=1,AD263=1,AE263=1,AF263=1,AJ263=1),"Fail",IF(OR(AND(AB263=1,OR(R263&lt;&gt;"Yes",S263&lt;&gt;"Yes")),AK263=1),"Warning","Pass")))</f>
        <v/>
      </c>
      <c r="AI263" s="27" t="str"/>
      <c r="AJ263" s="73">
        <f>IF(E263="Yes",IF(OR(O263="",Z263&gt;W263),1,0),0)</f>
        <v/>
      </c>
      <c r="AK263" s="73">
        <f>IF(E263="Yes",IF(T263="Yes",0,1),0)</f>
        <v/>
      </c>
    </row>
    <row r="264">
      <c r="A264" s="27" t="str"/>
      <c r="B264" s="27" t="str"/>
      <c r="C264" s="27" t="str"/>
      <c r="D264" s="27" t="str"/>
      <c r="E264" s="27" t="str"/>
      <c r="F264" s="70" t="str"/>
      <c r="G264" s="70" t="str"/>
      <c r="H264" s="70" t="str"/>
      <c r="I264" s="70" t="str"/>
      <c r="J264" s="70" t="str"/>
      <c r="K264" s="70" t="str"/>
      <c r="L264" s="70" t="str"/>
      <c r="M264" s="70" t="str"/>
      <c r="N264" s="70" t="str"/>
      <c r="O264" s="70" t="str"/>
      <c r="P264" s="27" t="str"/>
      <c r="Q264" s="27" t="str"/>
      <c r="R264" s="27" t="str"/>
      <c r="S264" s="27" t="str"/>
      <c r="T264" s="27" t="str"/>
      <c r="U264" s="27" t="str"/>
      <c r="V264" s="27" t="str"/>
      <c r="W264" s="27" t="str"/>
      <c r="X264" s="71">
        <f>IF(OR(F264="",I264=""),"",ROUND((I264-F264)*1440,2))</f>
        <v/>
      </c>
      <c r="Y264" s="71">
        <f>IF(OR(M264&lt;&gt;"Yes",I264="",N264=""),"",ROUND((N264-I264)*1440,2))</f>
        <v/>
      </c>
      <c r="Z264" s="71">
        <f>IF(OR(F264="",O264=""),"",ROUND((O264-F264)*1440,2))</f>
        <v/>
      </c>
      <c r="AA264" s="72">
        <f>IF(E264="Yes",IF(OR(G264="",P264&lt;&gt;1),1,0),0)</f>
        <v/>
      </c>
      <c r="AB264" s="72">
        <f>IF(E264="Yes",IF(Q264="No",1,0),0)</f>
        <v/>
      </c>
      <c r="AC264" s="72">
        <f>IF(E264="Yes",IF(P264&gt;1,1,0),0)</f>
        <v/>
      </c>
      <c r="AD264" s="72">
        <f>IF(AND(E264="Yes",J264&lt;&gt;"",K264&lt;&gt;"",J264&lt;&gt;K264),1,0)</f>
        <v/>
      </c>
      <c r="AE264" s="72">
        <f>IF(E264="Yes",IF(OR(I264="",X264&gt;U264),1,0),0)</f>
        <v/>
      </c>
      <c r="AF264" s="72">
        <f>IF(M264="Yes",IF(OR(N264="",Y264&gt;V264),1,0),0)</f>
        <v/>
      </c>
      <c r="AG264" s="72">
        <f>IF(E264="Yes",IF(AND(AA264=0,AC264=0,AD264=0,AE264=0,J264&lt;&gt;"",K264&lt;&gt;""),1,0),0)</f>
        <v/>
      </c>
      <c r="AH264" s="27">
        <f>IF(E264&lt;&gt;"Yes","Excluded",IF(OR(AA264=1,AC264=1,AD264=1,AE264=1,AF264=1,AJ264=1),"Fail",IF(OR(AND(AB264=1,OR(R264&lt;&gt;"Yes",S264&lt;&gt;"Yes")),AK264=1),"Warning","Pass")))</f>
        <v/>
      </c>
      <c r="AI264" s="27" t="str"/>
      <c r="AJ264" s="73">
        <f>IF(E264="Yes",IF(OR(O264="",Z264&gt;W264),1,0),0)</f>
        <v/>
      </c>
      <c r="AK264" s="73">
        <f>IF(E264="Yes",IF(T264="Yes",0,1),0)</f>
        <v/>
      </c>
    </row>
    <row r="265">
      <c r="A265" s="27" t="str"/>
      <c r="B265" s="27" t="str"/>
      <c r="C265" s="27" t="str"/>
      <c r="D265" s="27" t="str"/>
      <c r="E265" s="27" t="str"/>
      <c r="F265" s="70" t="str"/>
      <c r="G265" s="70" t="str"/>
      <c r="H265" s="70" t="str"/>
      <c r="I265" s="70" t="str"/>
      <c r="J265" s="70" t="str"/>
      <c r="K265" s="70" t="str"/>
      <c r="L265" s="70" t="str"/>
      <c r="M265" s="70" t="str"/>
      <c r="N265" s="70" t="str"/>
      <c r="O265" s="70" t="str"/>
      <c r="P265" s="27" t="str"/>
      <c r="Q265" s="27" t="str"/>
      <c r="R265" s="27" t="str"/>
      <c r="S265" s="27" t="str"/>
      <c r="T265" s="27" t="str"/>
      <c r="U265" s="27" t="str"/>
      <c r="V265" s="27" t="str"/>
      <c r="W265" s="27" t="str"/>
      <c r="X265" s="71">
        <f>IF(OR(F265="",I265=""),"",ROUND((I265-F265)*1440,2))</f>
        <v/>
      </c>
      <c r="Y265" s="71">
        <f>IF(OR(M265&lt;&gt;"Yes",I265="",N265=""),"",ROUND((N265-I265)*1440,2))</f>
        <v/>
      </c>
      <c r="Z265" s="71">
        <f>IF(OR(F265="",O265=""),"",ROUND((O265-F265)*1440,2))</f>
        <v/>
      </c>
      <c r="AA265" s="72">
        <f>IF(E265="Yes",IF(OR(G265="",P265&lt;&gt;1),1,0),0)</f>
        <v/>
      </c>
      <c r="AB265" s="72">
        <f>IF(E265="Yes",IF(Q265="No",1,0),0)</f>
        <v/>
      </c>
      <c r="AC265" s="72">
        <f>IF(E265="Yes",IF(P265&gt;1,1,0),0)</f>
        <v/>
      </c>
      <c r="AD265" s="72">
        <f>IF(AND(E265="Yes",J265&lt;&gt;"",K265&lt;&gt;"",J265&lt;&gt;K265),1,0)</f>
        <v/>
      </c>
      <c r="AE265" s="72">
        <f>IF(E265="Yes",IF(OR(I265="",X265&gt;U265),1,0),0)</f>
        <v/>
      </c>
      <c r="AF265" s="72">
        <f>IF(M265="Yes",IF(OR(N265="",Y265&gt;V265),1,0),0)</f>
        <v/>
      </c>
      <c r="AG265" s="72">
        <f>IF(E265="Yes",IF(AND(AA265=0,AC265=0,AD265=0,AE265=0,J265&lt;&gt;"",K265&lt;&gt;""),1,0),0)</f>
        <v/>
      </c>
      <c r="AH265" s="27">
        <f>IF(E265&lt;&gt;"Yes","Excluded",IF(OR(AA265=1,AC265=1,AD265=1,AE265=1,AF265=1,AJ265=1),"Fail",IF(OR(AND(AB265=1,OR(R265&lt;&gt;"Yes",S265&lt;&gt;"Yes")),AK265=1),"Warning","Pass")))</f>
        <v/>
      </c>
      <c r="AI265" s="27" t="str"/>
      <c r="AJ265" s="73">
        <f>IF(E265="Yes",IF(OR(O265="",Z265&gt;W265),1,0),0)</f>
        <v/>
      </c>
      <c r="AK265" s="73">
        <f>IF(E265="Yes",IF(T265="Yes",0,1),0)</f>
        <v/>
      </c>
    </row>
    <row r="266">
      <c r="A266" s="27" t="str"/>
      <c r="B266" s="27" t="str"/>
      <c r="C266" s="27" t="str"/>
      <c r="D266" s="27" t="str"/>
      <c r="E266" s="27" t="str"/>
      <c r="F266" s="70" t="str"/>
      <c r="G266" s="70" t="str"/>
      <c r="H266" s="70" t="str"/>
      <c r="I266" s="70" t="str"/>
      <c r="J266" s="70" t="str"/>
      <c r="K266" s="70" t="str"/>
      <c r="L266" s="70" t="str"/>
      <c r="M266" s="70" t="str"/>
      <c r="N266" s="70" t="str"/>
      <c r="O266" s="70" t="str"/>
      <c r="P266" s="27" t="str"/>
      <c r="Q266" s="27" t="str"/>
      <c r="R266" s="27" t="str"/>
      <c r="S266" s="27" t="str"/>
      <c r="T266" s="27" t="str"/>
      <c r="U266" s="27" t="str"/>
      <c r="V266" s="27" t="str"/>
      <c r="W266" s="27" t="str"/>
      <c r="X266" s="71">
        <f>IF(OR(F266="",I266=""),"",ROUND((I266-F266)*1440,2))</f>
        <v/>
      </c>
      <c r="Y266" s="71">
        <f>IF(OR(M266&lt;&gt;"Yes",I266="",N266=""),"",ROUND((N266-I266)*1440,2))</f>
        <v/>
      </c>
      <c r="Z266" s="71">
        <f>IF(OR(F266="",O266=""),"",ROUND((O266-F266)*1440,2))</f>
        <v/>
      </c>
      <c r="AA266" s="72">
        <f>IF(E266="Yes",IF(OR(G266="",P266&lt;&gt;1),1,0),0)</f>
        <v/>
      </c>
      <c r="AB266" s="72">
        <f>IF(E266="Yes",IF(Q266="No",1,0),0)</f>
        <v/>
      </c>
      <c r="AC266" s="72">
        <f>IF(E266="Yes",IF(P266&gt;1,1,0),0)</f>
        <v/>
      </c>
      <c r="AD266" s="72">
        <f>IF(AND(E266="Yes",J266&lt;&gt;"",K266&lt;&gt;"",J266&lt;&gt;K266),1,0)</f>
        <v/>
      </c>
      <c r="AE266" s="72">
        <f>IF(E266="Yes",IF(OR(I266="",X266&gt;U266),1,0),0)</f>
        <v/>
      </c>
      <c r="AF266" s="72">
        <f>IF(M266="Yes",IF(OR(N266="",Y266&gt;V266),1,0),0)</f>
        <v/>
      </c>
      <c r="AG266" s="72">
        <f>IF(E266="Yes",IF(AND(AA266=0,AC266=0,AD266=0,AE266=0,J266&lt;&gt;"",K266&lt;&gt;""),1,0),0)</f>
        <v/>
      </c>
      <c r="AH266" s="27">
        <f>IF(E266&lt;&gt;"Yes","Excluded",IF(OR(AA266=1,AC266=1,AD266=1,AE266=1,AF266=1,AJ266=1),"Fail",IF(OR(AND(AB266=1,OR(R266&lt;&gt;"Yes",S266&lt;&gt;"Yes")),AK266=1),"Warning","Pass")))</f>
        <v/>
      </c>
      <c r="AI266" s="27" t="str"/>
      <c r="AJ266" s="73">
        <f>IF(E266="Yes",IF(OR(O266="",Z266&gt;W266),1,0),0)</f>
        <v/>
      </c>
      <c r="AK266" s="73">
        <f>IF(E266="Yes",IF(T266="Yes",0,1),0)</f>
        <v/>
      </c>
    </row>
    <row r="267">
      <c r="A267" s="27" t="str"/>
      <c r="B267" s="27" t="str"/>
      <c r="C267" s="27" t="str"/>
      <c r="D267" s="27" t="str"/>
      <c r="E267" s="27" t="str"/>
      <c r="F267" s="70" t="str"/>
      <c r="G267" s="70" t="str"/>
      <c r="H267" s="70" t="str"/>
      <c r="I267" s="70" t="str"/>
      <c r="J267" s="70" t="str"/>
      <c r="K267" s="70" t="str"/>
      <c r="L267" s="70" t="str"/>
      <c r="M267" s="70" t="str"/>
      <c r="N267" s="70" t="str"/>
      <c r="O267" s="70" t="str"/>
      <c r="P267" s="27" t="str"/>
      <c r="Q267" s="27" t="str"/>
      <c r="R267" s="27" t="str"/>
      <c r="S267" s="27" t="str"/>
      <c r="T267" s="27" t="str"/>
      <c r="U267" s="27" t="str"/>
      <c r="V267" s="27" t="str"/>
      <c r="W267" s="27" t="str"/>
      <c r="X267" s="71">
        <f>IF(OR(F267="",I267=""),"",ROUND((I267-F267)*1440,2))</f>
        <v/>
      </c>
      <c r="Y267" s="71">
        <f>IF(OR(M267&lt;&gt;"Yes",I267="",N267=""),"",ROUND((N267-I267)*1440,2))</f>
        <v/>
      </c>
      <c r="Z267" s="71">
        <f>IF(OR(F267="",O267=""),"",ROUND((O267-F267)*1440,2))</f>
        <v/>
      </c>
      <c r="AA267" s="72">
        <f>IF(E267="Yes",IF(OR(G267="",P267&lt;&gt;1),1,0),0)</f>
        <v/>
      </c>
      <c r="AB267" s="72">
        <f>IF(E267="Yes",IF(Q267="No",1,0),0)</f>
        <v/>
      </c>
      <c r="AC267" s="72">
        <f>IF(E267="Yes",IF(P267&gt;1,1,0),0)</f>
        <v/>
      </c>
      <c r="AD267" s="72">
        <f>IF(AND(E267="Yes",J267&lt;&gt;"",K267&lt;&gt;"",J267&lt;&gt;K267),1,0)</f>
        <v/>
      </c>
      <c r="AE267" s="72">
        <f>IF(E267="Yes",IF(OR(I267="",X267&gt;U267),1,0),0)</f>
        <v/>
      </c>
      <c r="AF267" s="72">
        <f>IF(M267="Yes",IF(OR(N267="",Y267&gt;V267),1,0),0)</f>
        <v/>
      </c>
      <c r="AG267" s="72">
        <f>IF(E267="Yes",IF(AND(AA267=0,AC267=0,AD267=0,AE267=0,J267&lt;&gt;"",K267&lt;&gt;""),1,0),0)</f>
        <v/>
      </c>
      <c r="AH267" s="27">
        <f>IF(E267&lt;&gt;"Yes","Excluded",IF(OR(AA267=1,AC267=1,AD267=1,AE267=1,AF267=1,AJ267=1),"Fail",IF(OR(AND(AB267=1,OR(R267&lt;&gt;"Yes",S267&lt;&gt;"Yes")),AK267=1),"Warning","Pass")))</f>
        <v/>
      </c>
      <c r="AI267" s="27" t="str"/>
      <c r="AJ267" s="73">
        <f>IF(E267="Yes",IF(OR(O267="",Z267&gt;W267),1,0),0)</f>
        <v/>
      </c>
      <c r="AK267" s="73">
        <f>IF(E267="Yes",IF(T267="Yes",0,1),0)</f>
        <v/>
      </c>
    </row>
    <row r="268">
      <c r="A268" s="27" t="str"/>
      <c r="B268" s="27" t="str"/>
      <c r="C268" s="27" t="str"/>
      <c r="D268" s="27" t="str"/>
      <c r="E268" s="27" t="str"/>
      <c r="F268" s="70" t="str"/>
      <c r="G268" s="70" t="str"/>
      <c r="H268" s="70" t="str"/>
      <c r="I268" s="70" t="str"/>
      <c r="J268" s="70" t="str"/>
      <c r="K268" s="70" t="str"/>
      <c r="L268" s="70" t="str"/>
      <c r="M268" s="70" t="str"/>
      <c r="N268" s="70" t="str"/>
      <c r="O268" s="70" t="str"/>
      <c r="P268" s="27" t="str"/>
      <c r="Q268" s="27" t="str"/>
      <c r="R268" s="27" t="str"/>
      <c r="S268" s="27" t="str"/>
      <c r="T268" s="27" t="str"/>
      <c r="U268" s="27" t="str"/>
      <c r="V268" s="27" t="str"/>
      <c r="W268" s="27" t="str"/>
      <c r="X268" s="71">
        <f>IF(OR(F268="",I268=""),"",ROUND((I268-F268)*1440,2))</f>
        <v/>
      </c>
      <c r="Y268" s="71">
        <f>IF(OR(M268&lt;&gt;"Yes",I268="",N268=""),"",ROUND((N268-I268)*1440,2))</f>
        <v/>
      </c>
      <c r="Z268" s="71">
        <f>IF(OR(F268="",O268=""),"",ROUND((O268-F268)*1440,2))</f>
        <v/>
      </c>
      <c r="AA268" s="72">
        <f>IF(E268="Yes",IF(OR(G268="",P268&lt;&gt;1),1,0),0)</f>
        <v/>
      </c>
      <c r="AB268" s="72">
        <f>IF(E268="Yes",IF(Q268="No",1,0),0)</f>
        <v/>
      </c>
      <c r="AC268" s="72">
        <f>IF(E268="Yes",IF(P268&gt;1,1,0),0)</f>
        <v/>
      </c>
      <c r="AD268" s="72">
        <f>IF(AND(E268="Yes",J268&lt;&gt;"",K268&lt;&gt;"",J268&lt;&gt;K268),1,0)</f>
        <v/>
      </c>
      <c r="AE268" s="72">
        <f>IF(E268="Yes",IF(OR(I268="",X268&gt;U268),1,0),0)</f>
        <v/>
      </c>
      <c r="AF268" s="72">
        <f>IF(M268="Yes",IF(OR(N268="",Y268&gt;V268),1,0),0)</f>
        <v/>
      </c>
      <c r="AG268" s="72">
        <f>IF(E268="Yes",IF(AND(AA268=0,AC268=0,AD268=0,AE268=0,J268&lt;&gt;"",K268&lt;&gt;""),1,0),0)</f>
        <v/>
      </c>
      <c r="AH268" s="27">
        <f>IF(E268&lt;&gt;"Yes","Excluded",IF(OR(AA268=1,AC268=1,AD268=1,AE268=1,AF268=1,AJ268=1),"Fail",IF(OR(AND(AB268=1,OR(R268&lt;&gt;"Yes",S268&lt;&gt;"Yes")),AK268=1),"Warning","Pass")))</f>
        <v/>
      </c>
      <c r="AI268" s="27" t="str"/>
      <c r="AJ268" s="73">
        <f>IF(E268="Yes",IF(OR(O268="",Z268&gt;W268),1,0),0)</f>
        <v/>
      </c>
      <c r="AK268" s="73">
        <f>IF(E268="Yes",IF(T268="Yes",0,1),0)</f>
        <v/>
      </c>
    </row>
    <row r="269">
      <c r="A269" s="27" t="str"/>
      <c r="B269" s="27" t="str"/>
      <c r="C269" s="27" t="str"/>
      <c r="D269" s="27" t="str"/>
      <c r="E269" s="27" t="str"/>
      <c r="F269" s="70" t="str"/>
      <c r="G269" s="70" t="str"/>
      <c r="H269" s="70" t="str"/>
      <c r="I269" s="70" t="str"/>
      <c r="J269" s="70" t="str"/>
      <c r="K269" s="70" t="str"/>
      <c r="L269" s="70" t="str"/>
      <c r="M269" s="70" t="str"/>
      <c r="N269" s="70" t="str"/>
      <c r="O269" s="70" t="str"/>
      <c r="P269" s="27" t="str"/>
      <c r="Q269" s="27" t="str"/>
      <c r="R269" s="27" t="str"/>
      <c r="S269" s="27" t="str"/>
      <c r="T269" s="27" t="str"/>
      <c r="U269" s="27" t="str"/>
      <c r="V269" s="27" t="str"/>
      <c r="W269" s="27" t="str"/>
      <c r="X269" s="71">
        <f>IF(OR(F269="",I269=""),"",ROUND((I269-F269)*1440,2))</f>
        <v/>
      </c>
      <c r="Y269" s="71">
        <f>IF(OR(M269&lt;&gt;"Yes",I269="",N269=""),"",ROUND((N269-I269)*1440,2))</f>
        <v/>
      </c>
      <c r="Z269" s="71">
        <f>IF(OR(F269="",O269=""),"",ROUND((O269-F269)*1440,2))</f>
        <v/>
      </c>
      <c r="AA269" s="72">
        <f>IF(E269="Yes",IF(OR(G269="",P269&lt;&gt;1),1,0),0)</f>
        <v/>
      </c>
      <c r="AB269" s="72">
        <f>IF(E269="Yes",IF(Q269="No",1,0),0)</f>
        <v/>
      </c>
      <c r="AC269" s="72">
        <f>IF(E269="Yes",IF(P269&gt;1,1,0),0)</f>
        <v/>
      </c>
      <c r="AD269" s="72">
        <f>IF(AND(E269="Yes",J269&lt;&gt;"",K269&lt;&gt;"",J269&lt;&gt;K269),1,0)</f>
        <v/>
      </c>
      <c r="AE269" s="72">
        <f>IF(E269="Yes",IF(OR(I269="",X269&gt;U269),1,0),0)</f>
        <v/>
      </c>
      <c r="AF269" s="72">
        <f>IF(M269="Yes",IF(OR(N269="",Y269&gt;V269),1,0),0)</f>
        <v/>
      </c>
      <c r="AG269" s="72">
        <f>IF(E269="Yes",IF(AND(AA269=0,AC269=0,AD269=0,AE269=0,J269&lt;&gt;"",K269&lt;&gt;""),1,0),0)</f>
        <v/>
      </c>
      <c r="AH269" s="27">
        <f>IF(E269&lt;&gt;"Yes","Excluded",IF(OR(AA269=1,AC269=1,AD269=1,AE269=1,AF269=1,AJ269=1),"Fail",IF(OR(AND(AB269=1,OR(R269&lt;&gt;"Yes",S269&lt;&gt;"Yes")),AK269=1),"Warning","Pass")))</f>
        <v/>
      </c>
      <c r="AI269" s="27" t="str"/>
      <c r="AJ269" s="73">
        <f>IF(E269="Yes",IF(OR(O269="",Z269&gt;W269),1,0),0)</f>
        <v/>
      </c>
      <c r="AK269" s="73">
        <f>IF(E269="Yes",IF(T269="Yes",0,1),0)</f>
        <v/>
      </c>
    </row>
    <row r="270">
      <c r="A270" s="27" t="str"/>
      <c r="B270" s="27" t="str"/>
      <c r="C270" s="27" t="str"/>
      <c r="D270" s="27" t="str"/>
      <c r="E270" s="27" t="str"/>
      <c r="F270" s="70" t="str"/>
      <c r="G270" s="70" t="str"/>
      <c r="H270" s="70" t="str"/>
      <c r="I270" s="70" t="str"/>
      <c r="J270" s="70" t="str"/>
      <c r="K270" s="70" t="str"/>
      <c r="L270" s="70" t="str"/>
      <c r="M270" s="70" t="str"/>
      <c r="N270" s="70" t="str"/>
      <c r="O270" s="70" t="str"/>
      <c r="P270" s="27" t="str"/>
      <c r="Q270" s="27" t="str"/>
      <c r="R270" s="27" t="str"/>
      <c r="S270" s="27" t="str"/>
      <c r="T270" s="27" t="str"/>
      <c r="U270" s="27" t="str"/>
      <c r="V270" s="27" t="str"/>
      <c r="W270" s="27" t="str"/>
      <c r="X270" s="71">
        <f>IF(OR(F270="",I270=""),"",ROUND((I270-F270)*1440,2))</f>
        <v/>
      </c>
      <c r="Y270" s="71">
        <f>IF(OR(M270&lt;&gt;"Yes",I270="",N270=""),"",ROUND((N270-I270)*1440,2))</f>
        <v/>
      </c>
      <c r="Z270" s="71">
        <f>IF(OR(F270="",O270=""),"",ROUND((O270-F270)*1440,2))</f>
        <v/>
      </c>
      <c r="AA270" s="72">
        <f>IF(E270="Yes",IF(OR(G270="",P270&lt;&gt;1),1,0),0)</f>
        <v/>
      </c>
      <c r="AB270" s="72">
        <f>IF(E270="Yes",IF(Q270="No",1,0),0)</f>
        <v/>
      </c>
      <c r="AC270" s="72">
        <f>IF(E270="Yes",IF(P270&gt;1,1,0),0)</f>
        <v/>
      </c>
      <c r="AD270" s="72">
        <f>IF(AND(E270="Yes",J270&lt;&gt;"",K270&lt;&gt;"",J270&lt;&gt;K270),1,0)</f>
        <v/>
      </c>
      <c r="AE270" s="72">
        <f>IF(E270="Yes",IF(OR(I270="",X270&gt;U270),1,0),0)</f>
        <v/>
      </c>
      <c r="AF270" s="72">
        <f>IF(M270="Yes",IF(OR(N270="",Y270&gt;V270),1,0),0)</f>
        <v/>
      </c>
      <c r="AG270" s="72">
        <f>IF(E270="Yes",IF(AND(AA270=0,AC270=0,AD270=0,AE270=0,J270&lt;&gt;"",K270&lt;&gt;""),1,0),0)</f>
        <v/>
      </c>
      <c r="AH270" s="27">
        <f>IF(E270&lt;&gt;"Yes","Excluded",IF(OR(AA270=1,AC270=1,AD270=1,AE270=1,AF270=1,AJ270=1),"Fail",IF(OR(AND(AB270=1,OR(R270&lt;&gt;"Yes",S270&lt;&gt;"Yes")),AK270=1),"Warning","Pass")))</f>
        <v/>
      </c>
      <c r="AI270" s="27" t="str"/>
      <c r="AJ270" s="73">
        <f>IF(E270="Yes",IF(OR(O270="",Z270&gt;W270),1,0),0)</f>
        <v/>
      </c>
      <c r="AK270" s="73">
        <f>IF(E270="Yes",IF(T270="Yes",0,1),0)</f>
        <v/>
      </c>
    </row>
    <row r="271">
      <c r="A271" s="27" t="str"/>
      <c r="B271" s="27" t="str"/>
      <c r="C271" s="27" t="str"/>
      <c r="D271" s="27" t="str"/>
      <c r="E271" s="27" t="str"/>
      <c r="F271" s="70" t="str"/>
      <c r="G271" s="70" t="str"/>
      <c r="H271" s="70" t="str"/>
      <c r="I271" s="70" t="str"/>
      <c r="J271" s="70" t="str"/>
      <c r="K271" s="70" t="str"/>
      <c r="L271" s="70" t="str"/>
      <c r="M271" s="70" t="str"/>
      <c r="N271" s="70" t="str"/>
      <c r="O271" s="70" t="str"/>
      <c r="P271" s="27" t="str"/>
      <c r="Q271" s="27" t="str"/>
      <c r="R271" s="27" t="str"/>
      <c r="S271" s="27" t="str"/>
      <c r="T271" s="27" t="str"/>
      <c r="U271" s="27" t="str"/>
      <c r="V271" s="27" t="str"/>
      <c r="W271" s="27" t="str"/>
      <c r="X271" s="71">
        <f>IF(OR(F271="",I271=""),"",ROUND((I271-F271)*1440,2))</f>
        <v/>
      </c>
      <c r="Y271" s="71">
        <f>IF(OR(M271&lt;&gt;"Yes",I271="",N271=""),"",ROUND((N271-I271)*1440,2))</f>
        <v/>
      </c>
      <c r="Z271" s="71">
        <f>IF(OR(F271="",O271=""),"",ROUND((O271-F271)*1440,2))</f>
        <v/>
      </c>
      <c r="AA271" s="72">
        <f>IF(E271="Yes",IF(OR(G271="",P271&lt;&gt;1),1,0),0)</f>
        <v/>
      </c>
      <c r="AB271" s="72">
        <f>IF(E271="Yes",IF(Q271="No",1,0),0)</f>
        <v/>
      </c>
      <c r="AC271" s="72">
        <f>IF(E271="Yes",IF(P271&gt;1,1,0),0)</f>
        <v/>
      </c>
      <c r="AD271" s="72">
        <f>IF(AND(E271="Yes",J271&lt;&gt;"",K271&lt;&gt;"",J271&lt;&gt;K271),1,0)</f>
        <v/>
      </c>
      <c r="AE271" s="72">
        <f>IF(E271="Yes",IF(OR(I271="",X271&gt;U271),1,0),0)</f>
        <v/>
      </c>
      <c r="AF271" s="72">
        <f>IF(M271="Yes",IF(OR(N271="",Y271&gt;V271),1,0),0)</f>
        <v/>
      </c>
      <c r="AG271" s="72">
        <f>IF(E271="Yes",IF(AND(AA271=0,AC271=0,AD271=0,AE271=0,J271&lt;&gt;"",K271&lt;&gt;""),1,0),0)</f>
        <v/>
      </c>
      <c r="AH271" s="27">
        <f>IF(E271&lt;&gt;"Yes","Excluded",IF(OR(AA271=1,AC271=1,AD271=1,AE271=1,AF271=1,AJ271=1),"Fail",IF(OR(AND(AB271=1,OR(R271&lt;&gt;"Yes",S271&lt;&gt;"Yes")),AK271=1),"Warning","Pass")))</f>
        <v/>
      </c>
      <c r="AI271" s="27" t="str"/>
      <c r="AJ271" s="73">
        <f>IF(E271="Yes",IF(OR(O271="",Z271&gt;W271),1,0),0)</f>
        <v/>
      </c>
      <c r="AK271" s="73">
        <f>IF(E271="Yes",IF(T271="Yes",0,1),0)</f>
        <v/>
      </c>
    </row>
    <row r="272">
      <c r="A272" s="27" t="str"/>
      <c r="B272" s="27" t="str"/>
      <c r="C272" s="27" t="str"/>
      <c r="D272" s="27" t="str"/>
      <c r="E272" s="27" t="str"/>
      <c r="F272" s="70" t="str"/>
      <c r="G272" s="70" t="str"/>
      <c r="H272" s="70" t="str"/>
      <c r="I272" s="70" t="str"/>
      <c r="J272" s="70" t="str"/>
      <c r="K272" s="70" t="str"/>
      <c r="L272" s="70" t="str"/>
      <c r="M272" s="70" t="str"/>
      <c r="N272" s="70" t="str"/>
      <c r="O272" s="70" t="str"/>
      <c r="P272" s="27" t="str"/>
      <c r="Q272" s="27" t="str"/>
      <c r="R272" s="27" t="str"/>
      <c r="S272" s="27" t="str"/>
      <c r="T272" s="27" t="str"/>
      <c r="U272" s="27" t="str"/>
      <c r="V272" s="27" t="str"/>
      <c r="W272" s="27" t="str"/>
      <c r="X272" s="71">
        <f>IF(OR(F272="",I272=""),"",ROUND((I272-F272)*1440,2))</f>
        <v/>
      </c>
      <c r="Y272" s="71">
        <f>IF(OR(M272&lt;&gt;"Yes",I272="",N272=""),"",ROUND((N272-I272)*1440,2))</f>
        <v/>
      </c>
      <c r="Z272" s="71">
        <f>IF(OR(F272="",O272=""),"",ROUND((O272-F272)*1440,2))</f>
        <v/>
      </c>
      <c r="AA272" s="72">
        <f>IF(E272="Yes",IF(OR(G272="",P272&lt;&gt;1),1,0),0)</f>
        <v/>
      </c>
      <c r="AB272" s="72">
        <f>IF(E272="Yes",IF(Q272="No",1,0),0)</f>
        <v/>
      </c>
      <c r="AC272" s="72">
        <f>IF(E272="Yes",IF(P272&gt;1,1,0),0)</f>
        <v/>
      </c>
      <c r="AD272" s="72">
        <f>IF(AND(E272="Yes",J272&lt;&gt;"",K272&lt;&gt;"",J272&lt;&gt;K272),1,0)</f>
        <v/>
      </c>
      <c r="AE272" s="72">
        <f>IF(E272="Yes",IF(OR(I272="",X272&gt;U272),1,0),0)</f>
        <v/>
      </c>
      <c r="AF272" s="72">
        <f>IF(M272="Yes",IF(OR(N272="",Y272&gt;V272),1,0),0)</f>
        <v/>
      </c>
      <c r="AG272" s="72">
        <f>IF(E272="Yes",IF(AND(AA272=0,AC272=0,AD272=0,AE272=0,J272&lt;&gt;"",K272&lt;&gt;""),1,0),0)</f>
        <v/>
      </c>
      <c r="AH272" s="27">
        <f>IF(E272&lt;&gt;"Yes","Excluded",IF(OR(AA272=1,AC272=1,AD272=1,AE272=1,AF272=1,AJ272=1),"Fail",IF(OR(AND(AB272=1,OR(R272&lt;&gt;"Yes",S272&lt;&gt;"Yes")),AK272=1),"Warning","Pass")))</f>
        <v/>
      </c>
      <c r="AI272" s="27" t="str"/>
      <c r="AJ272" s="73">
        <f>IF(E272="Yes",IF(OR(O272="",Z272&gt;W272),1,0),0)</f>
        <v/>
      </c>
      <c r="AK272" s="73">
        <f>IF(E272="Yes",IF(T272="Yes",0,1),0)</f>
        <v/>
      </c>
    </row>
    <row r="273">
      <c r="A273" s="27" t="str"/>
      <c r="B273" s="27" t="str"/>
      <c r="C273" s="27" t="str"/>
      <c r="D273" s="27" t="str"/>
      <c r="E273" s="27" t="str"/>
      <c r="F273" s="70" t="str"/>
      <c r="G273" s="70" t="str"/>
      <c r="H273" s="70" t="str"/>
      <c r="I273" s="70" t="str"/>
      <c r="J273" s="70" t="str"/>
      <c r="K273" s="70" t="str"/>
      <c r="L273" s="70" t="str"/>
      <c r="M273" s="70" t="str"/>
      <c r="N273" s="70" t="str"/>
      <c r="O273" s="70" t="str"/>
      <c r="P273" s="27" t="str"/>
      <c r="Q273" s="27" t="str"/>
      <c r="R273" s="27" t="str"/>
      <c r="S273" s="27" t="str"/>
      <c r="T273" s="27" t="str"/>
      <c r="U273" s="27" t="str"/>
      <c r="V273" s="27" t="str"/>
      <c r="W273" s="27" t="str"/>
      <c r="X273" s="71">
        <f>IF(OR(F273="",I273=""),"",ROUND((I273-F273)*1440,2))</f>
        <v/>
      </c>
      <c r="Y273" s="71">
        <f>IF(OR(M273&lt;&gt;"Yes",I273="",N273=""),"",ROUND((N273-I273)*1440,2))</f>
        <v/>
      </c>
      <c r="Z273" s="71">
        <f>IF(OR(F273="",O273=""),"",ROUND((O273-F273)*1440,2))</f>
        <v/>
      </c>
      <c r="AA273" s="72">
        <f>IF(E273="Yes",IF(OR(G273="",P273&lt;&gt;1),1,0),0)</f>
        <v/>
      </c>
      <c r="AB273" s="72">
        <f>IF(E273="Yes",IF(Q273="No",1,0),0)</f>
        <v/>
      </c>
      <c r="AC273" s="72">
        <f>IF(E273="Yes",IF(P273&gt;1,1,0),0)</f>
        <v/>
      </c>
      <c r="AD273" s="72">
        <f>IF(AND(E273="Yes",J273&lt;&gt;"",K273&lt;&gt;"",J273&lt;&gt;K273),1,0)</f>
        <v/>
      </c>
      <c r="AE273" s="72">
        <f>IF(E273="Yes",IF(OR(I273="",X273&gt;U273),1,0),0)</f>
        <v/>
      </c>
      <c r="AF273" s="72">
        <f>IF(M273="Yes",IF(OR(N273="",Y273&gt;V273),1,0),0)</f>
        <v/>
      </c>
      <c r="AG273" s="72">
        <f>IF(E273="Yes",IF(AND(AA273=0,AC273=0,AD273=0,AE273=0,J273&lt;&gt;"",K273&lt;&gt;""),1,0),0)</f>
        <v/>
      </c>
      <c r="AH273" s="27">
        <f>IF(E273&lt;&gt;"Yes","Excluded",IF(OR(AA273=1,AC273=1,AD273=1,AE273=1,AF273=1,AJ273=1),"Fail",IF(OR(AND(AB273=1,OR(R273&lt;&gt;"Yes",S273&lt;&gt;"Yes")),AK273=1),"Warning","Pass")))</f>
        <v/>
      </c>
      <c r="AI273" s="27" t="str"/>
      <c r="AJ273" s="73">
        <f>IF(E273="Yes",IF(OR(O273="",Z273&gt;W273),1,0),0)</f>
        <v/>
      </c>
      <c r="AK273" s="73">
        <f>IF(E273="Yes",IF(T273="Yes",0,1),0)</f>
        <v/>
      </c>
    </row>
    <row r="274">
      <c r="A274" s="27" t="str"/>
      <c r="B274" s="27" t="str"/>
      <c r="C274" s="27" t="str"/>
      <c r="D274" s="27" t="str"/>
      <c r="E274" s="27" t="str"/>
      <c r="F274" s="70" t="str"/>
      <c r="G274" s="70" t="str"/>
      <c r="H274" s="70" t="str"/>
      <c r="I274" s="70" t="str"/>
      <c r="J274" s="70" t="str"/>
      <c r="K274" s="70" t="str"/>
      <c r="L274" s="70" t="str"/>
      <c r="M274" s="70" t="str"/>
      <c r="N274" s="70" t="str"/>
      <c r="O274" s="70" t="str"/>
      <c r="P274" s="27" t="str"/>
      <c r="Q274" s="27" t="str"/>
      <c r="R274" s="27" t="str"/>
      <c r="S274" s="27" t="str"/>
      <c r="T274" s="27" t="str"/>
      <c r="U274" s="27" t="str"/>
      <c r="V274" s="27" t="str"/>
      <c r="W274" s="27" t="str"/>
      <c r="X274" s="71">
        <f>IF(OR(F274="",I274=""),"",ROUND((I274-F274)*1440,2))</f>
        <v/>
      </c>
      <c r="Y274" s="71">
        <f>IF(OR(M274&lt;&gt;"Yes",I274="",N274=""),"",ROUND((N274-I274)*1440,2))</f>
        <v/>
      </c>
      <c r="Z274" s="71">
        <f>IF(OR(F274="",O274=""),"",ROUND((O274-F274)*1440,2))</f>
        <v/>
      </c>
      <c r="AA274" s="72">
        <f>IF(E274="Yes",IF(OR(G274="",P274&lt;&gt;1),1,0),0)</f>
        <v/>
      </c>
      <c r="AB274" s="72">
        <f>IF(E274="Yes",IF(Q274="No",1,0),0)</f>
        <v/>
      </c>
      <c r="AC274" s="72">
        <f>IF(E274="Yes",IF(P274&gt;1,1,0),0)</f>
        <v/>
      </c>
      <c r="AD274" s="72">
        <f>IF(AND(E274="Yes",J274&lt;&gt;"",K274&lt;&gt;"",J274&lt;&gt;K274),1,0)</f>
        <v/>
      </c>
      <c r="AE274" s="72">
        <f>IF(E274="Yes",IF(OR(I274="",X274&gt;U274),1,0),0)</f>
        <v/>
      </c>
      <c r="AF274" s="72">
        <f>IF(M274="Yes",IF(OR(N274="",Y274&gt;V274),1,0),0)</f>
        <v/>
      </c>
      <c r="AG274" s="72">
        <f>IF(E274="Yes",IF(AND(AA274=0,AC274=0,AD274=0,AE274=0,J274&lt;&gt;"",K274&lt;&gt;""),1,0),0)</f>
        <v/>
      </c>
      <c r="AH274" s="27">
        <f>IF(E274&lt;&gt;"Yes","Excluded",IF(OR(AA274=1,AC274=1,AD274=1,AE274=1,AF274=1,AJ274=1),"Fail",IF(OR(AND(AB274=1,OR(R274&lt;&gt;"Yes",S274&lt;&gt;"Yes")),AK274=1),"Warning","Pass")))</f>
        <v/>
      </c>
      <c r="AI274" s="27" t="str"/>
      <c r="AJ274" s="73">
        <f>IF(E274="Yes",IF(OR(O274="",Z274&gt;W274),1,0),0)</f>
        <v/>
      </c>
      <c r="AK274" s="73">
        <f>IF(E274="Yes",IF(T274="Yes",0,1),0)</f>
        <v/>
      </c>
    </row>
    <row r="275">
      <c r="A275" s="27" t="str"/>
      <c r="B275" s="27" t="str"/>
      <c r="C275" s="27" t="str"/>
      <c r="D275" s="27" t="str"/>
      <c r="E275" s="27" t="str"/>
      <c r="F275" s="70" t="str"/>
      <c r="G275" s="70" t="str"/>
      <c r="H275" s="70" t="str"/>
      <c r="I275" s="70" t="str"/>
      <c r="J275" s="70" t="str"/>
      <c r="K275" s="70" t="str"/>
      <c r="L275" s="70" t="str"/>
      <c r="M275" s="70" t="str"/>
      <c r="N275" s="70" t="str"/>
      <c r="O275" s="70" t="str"/>
      <c r="P275" s="27" t="str"/>
      <c r="Q275" s="27" t="str"/>
      <c r="R275" s="27" t="str"/>
      <c r="S275" s="27" t="str"/>
      <c r="T275" s="27" t="str"/>
      <c r="U275" s="27" t="str"/>
      <c r="V275" s="27" t="str"/>
      <c r="W275" s="27" t="str"/>
      <c r="X275" s="71">
        <f>IF(OR(F275="",I275=""),"",ROUND((I275-F275)*1440,2))</f>
        <v/>
      </c>
      <c r="Y275" s="71">
        <f>IF(OR(M275&lt;&gt;"Yes",I275="",N275=""),"",ROUND((N275-I275)*1440,2))</f>
        <v/>
      </c>
      <c r="Z275" s="71">
        <f>IF(OR(F275="",O275=""),"",ROUND((O275-F275)*1440,2))</f>
        <v/>
      </c>
      <c r="AA275" s="72">
        <f>IF(E275="Yes",IF(OR(G275="",P275&lt;&gt;1),1,0),0)</f>
        <v/>
      </c>
      <c r="AB275" s="72">
        <f>IF(E275="Yes",IF(Q275="No",1,0),0)</f>
        <v/>
      </c>
      <c r="AC275" s="72">
        <f>IF(E275="Yes",IF(P275&gt;1,1,0),0)</f>
        <v/>
      </c>
      <c r="AD275" s="72">
        <f>IF(AND(E275="Yes",J275&lt;&gt;"",K275&lt;&gt;"",J275&lt;&gt;K275),1,0)</f>
        <v/>
      </c>
      <c r="AE275" s="72">
        <f>IF(E275="Yes",IF(OR(I275="",X275&gt;U275),1,0),0)</f>
        <v/>
      </c>
      <c r="AF275" s="72">
        <f>IF(M275="Yes",IF(OR(N275="",Y275&gt;V275),1,0),0)</f>
        <v/>
      </c>
      <c r="AG275" s="72">
        <f>IF(E275="Yes",IF(AND(AA275=0,AC275=0,AD275=0,AE275=0,J275&lt;&gt;"",K275&lt;&gt;""),1,0),0)</f>
        <v/>
      </c>
      <c r="AH275" s="27">
        <f>IF(E275&lt;&gt;"Yes","Excluded",IF(OR(AA275=1,AC275=1,AD275=1,AE275=1,AF275=1,AJ275=1),"Fail",IF(OR(AND(AB275=1,OR(R275&lt;&gt;"Yes",S275&lt;&gt;"Yes")),AK275=1),"Warning","Pass")))</f>
        <v/>
      </c>
      <c r="AI275" s="27" t="str"/>
      <c r="AJ275" s="73">
        <f>IF(E275="Yes",IF(OR(O275="",Z275&gt;W275),1,0),0)</f>
        <v/>
      </c>
      <c r="AK275" s="73">
        <f>IF(E275="Yes",IF(T275="Yes",0,1),0)</f>
        <v/>
      </c>
    </row>
    <row r="276">
      <c r="A276" s="27" t="str"/>
      <c r="B276" s="27" t="str"/>
      <c r="C276" s="27" t="str"/>
      <c r="D276" s="27" t="str"/>
      <c r="E276" s="27" t="str"/>
      <c r="F276" s="70" t="str"/>
      <c r="G276" s="70" t="str"/>
      <c r="H276" s="70" t="str"/>
      <c r="I276" s="70" t="str"/>
      <c r="J276" s="70" t="str"/>
      <c r="K276" s="70" t="str"/>
      <c r="L276" s="70" t="str"/>
      <c r="M276" s="70" t="str"/>
      <c r="N276" s="70" t="str"/>
      <c r="O276" s="70" t="str"/>
      <c r="P276" s="27" t="str"/>
      <c r="Q276" s="27" t="str"/>
      <c r="R276" s="27" t="str"/>
      <c r="S276" s="27" t="str"/>
      <c r="T276" s="27" t="str"/>
      <c r="U276" s="27" t="str"/>
      <c r="V276" s="27" t="str"/>
      <c r="W276" s="27" t="str"/>
      <c r="X276" s="71">
        <f>IF(OR(F276="",I276=""),"",ROUND((I276-F276)*1440,2))</f>
        <v/>
      </c>
      <c r="Y276" s="71">
        <f>IF(OR(M276&lt;&gt;"Yes",I276="",N276=""),"",ROUND((N276-I276)*1440,2))</f>
        <v/>
      </c>
      <c r="Z276" s="71">
        <f>IF(OR(F276="",O276=""),"",ROUND((O276-F276)*1440,2))</f>
        <v/>
      </c>
      <c r="AA276" s="72">
        <f>IF(E276="Yes",IF(OR(G276="",P276&lt;&gt;1),1,0),0)</f>
        <v/>
      </c>
      <c r="AB276" s="72">
        <f>IF(E276="Yes",IF(Q276="No",1,0),0)</f>
        <v/>
      </c>
      <c r="AC276" s="72">
        <f>IF(E276="Yes",IF(P276&gt;1,1,0),0)</f>
        <v/>
      </c>
      <c r="AD276" s="72">
        <f>IF(AND(E276="Yes",J276&lt;&gt;"",K276&lt;&gt;"",J276&lt;&gt;K276),1,0)</f>
        <v/>
      </c>
      <c r="AE276" s="72">
        <f>IF(E276="Yes",IF(OR(I276="",X276&gt;U276),1,0),0)</f>
        <v/>
      </c>
      <c r="AF276" s="72">
        <f>IF(M276="Yes",IF(OR(N276="",Y276&gt;V276),1,0),0)</f>
        <v/>
      </c>
      <c r="AG276" s="72">
        <f>IF(E276="Yes",IF(AND(AA276=0,AC276=0,AD276=0,AE276=0,J276&lt;&gt;"",K276&lt;&gt;""),1,0),0)</f>
        <v/>
      </c>
      <c r="AH276" s="27">
        <f>IF(E276&lt;&gt;"Yes","Excluded",IF(OR(AA276=1,AC276=1,AD276=1,AE276=1,AF276=1,AJ276=1),"Fail",IF(OR(AND(AB276=1,OR(R276&lt;&gt;"Yes",S276&lt;&gt;"Yes")),AK276=1),"Warning","Pass")))</f>
        <v/>
      </c>
      <c r="AI276" s="27" t="str"/>
      <c r="AJ276" s="73">
        <f>IF(E276="Yes",IF(OR(O276="",Z276&gt;W276),1,0),0)</f>
        <v/>
      </c>
      <c r="AK276" s="73">
        <f>IF(E276="Yes",IF(T276="Yes",0,1),0)</f>
        <v/>
      </c>
    </row>
    <row r="277">
      <c r="A277" s="27" t="str"/>
      <c r="B277" s="27" t="str"/>
      <c r="C277" s="27" t="str"/>
      <c r="D277" s="27" t="str"/>
      <c r="E277" s="27" t="str"/>
      <c r="F277" s="70" t="str"/>
      <c r="G277" s="70" t="str"/>
      <c r="H277" s="70" t="str"/>
      <c r="I277" s="70" t="str"/>
      <c r="J277" s="70" t="str"/>
      <c r="K277" s="70" t="str"/>
      <c r="L277" s="70" t="str"/>
      <c r="M277" s="70" t="str"/>
      <c r="N277" s="70" t="str"/>
      <c r="O277" s="70" t="str"/>
      <c r="P277" s="27" t="str"/>
      <c r="Q277" s="27" t="str"/>
      <c r="R277" s="27" t="str"/>
      <c r="S277" s="27" t="str"/>
      <c r="T277" s="27" t="str"/>
      <c r="U277" s="27" t="str"/>
      <c r="V277" s="27" t="str"/>
      <c r="W277" s="27" t="str"/>
      <c r="X277" s="71">
        <f>IF(OR(F277="",I277=""),"",ROUND((I277-F277)*1440,2))</f>
        <v/>
      </c>
      <c r="Y277" s="71">
        <f>IF(OR(M277&lt;&gt;"Yes",I277="",N277=""),"",ROUND((N277-I277)*1440,2))</f>
        <v/>
      </c>
      <c r="Z277" s="71">
        <f>IF(OR(F277="",O277=""),"",ROUND((O277-F277)*1440,2))</f>
        <v/>
      </c>
      <c r="AA277" s="72">
        <f>IF(E277="Yes",IF(OR(G277="",P277&lt;&gt;1),1,0),0)</f>
        <v/>
      </c>
      <c r="AB277" s="72">
        <f>IF(E277="Yes",IF(Q277="No",1,0),0)</f>
        <v/>
      </c>
      <c r="AC277" s="72">
        <f>IF(E277="Yes",IF(P277&gt;1,1,0),0)</f>
        <v/>
      </c>
      <c r="AD277" s="72">
        <f>IF(AND(E277="Yes",J277&lt;&gt;"",K277&lt;&gt;"",J277&lt;&gt;K277),1,0)</f>
        <v/>
      </c>
      <c r="AE277" s="72">
        <f>IF(E277="Yes",IF(OR(I277="",X277&gt;U277),1,0),0)</f>
        <v/>
      </c>
      <c r="AF277" s="72">
        <f>IF(M277="Yes",IF(OR(N277="",Y277&gt;V277),1,0),0)</f>
        <v/>
      </c>
      <c r="AG277" s="72">
        <f>IF(E277="Yes",IF(AND(AA277=0,AC277=0,AD277=0,AE277=0,J277&lt;&gt;"",K277&lt;&gt;""),1,0),0)</f>
        <v/>
      </c>
      <c r="AH277" s="27">
        <f>IF(E277&lt;&gt;"Yes","Excluded",IF(OR(AA277=1,AC277=1,AD277=1,AE277=1,AF277=1,AJ277=1),"Fail",IF(OR(AND(AB277=1,OR(R277&lt;&gt;"Yes",S277&lt;&gt;"Yes")),AK277=1),"Warning","Pass")))</f>
        <v/>
      </c>
      <c r="AI277" s="27" t="str"/>
      <c r="AJ277" s="73">
        <f>IF(E277="Yes",IF(OR(O277="",Z277&gt;W277),1,0),0)</f>
        <v/>
      </c>
      <c r="AK277" s="73">
        <f>IF(E277="Yes",IF(T277="Yes",0,1),0)</f>
        <v/>
      </c>
    </row>
    <row r="278">
      <c r="A278" s="27" t="str"/>
      <c r="B278" s="27" t="str"/>
      <c r="C278" s="27" t="str"/>
      <c r="D278" s="27" t="str"/>
      <c r="E278" s="27" t="str"/>
      <c r="F278" s="70" t="str"/>
      <c r="G278" s="70" t="str"/>
      <c r="H278" s="70" t="str"/>
      <c r="I278" s="70" t="str"/>
      <c r="J278" s="70" t="str"/>
      <c r="K278" s="70" t="str"/>
      <c r="L278" s="70" t="str"/>
      <c r="M278" s="70" t="str"/>
      <c r="N278" s="70" t="str"/>
      <c r="O278" s="70" t="str"/>
      <c r="P278" s="27" t="str"/>
      <c r="Q278" s="27" t="str"/>
      <c r="R278" s="27" t="str"/>
      <c r="S278" s="27" t="str"/>
      <c r="T278" s="27" t="str"/>
      <c r="U278" s="27" t="str"/>
      <c r="V278" s="27" t="str"/>
      <c r="W278" s="27" t="str"/>
      <c r="X278" s="71">
        <f>IF(OR(F278="",I278=""),"",ROUND((I278-F278)*1440,2))</f>
        <v/>
      </c>
      <c r="Y278" s="71">
        <f>IF(OR(M278&lt;&gt;"Yes",I278="",N278=""),"",ROUND((N278-I278)*1440,2))</f>
        <v/>
      </c>
      <c r="Z278" s="71">
        <f>IF(OR(F278="",O278=""),"",ROUND((O278-F278)*1440,2))</f>
        <v/>
      </c>
      <c r="AA278" s="72">
        <f>IF(E278="Yes",IF(OR(G278="",P278&lt;&gt;1),1,0),0)</f>
        <v/>
      </c>
      <c r="AB278" s="72">
        <f>IF(E278="Yes",IF(Q278="No",1,0),0)</f>
        <v/>
      </c>
      <c r="AC278" s="72">
        <f>IF(E278="Yes",IF(P278&gt;1,1,0),0)</f>
        <v/>
      </c>
      <c r="AD278" s="72">
        <f>IF(AND(E278="Yes",J278&lt;&gt;"",K278&lt;&gt;"",J278&lt;&gt;K278),1,0)</f>
        <v/>
      </c>
      <c r="AE278" s="72">
        <f>IF(E278="Yes",IF(OR(I278="",X278&gt;U278),1,0),0)</f>
        <v/>
      </c>
      <c r="AF278" s="72">
        <f>IF(M278="Yes",IF(OR(N278="",Y278&gt;V278),1,0),0)</f>
        <v/>
      </c>
      <c r="AG278" s="72">
        <f>IF(E278="Yes",IF(AND(AA278=0,AC278=0,AD278=0,AE278=0,J278&lt;&gt;"",K278&lt;&gt;""),1,0),0)</f>
        <v/>
      </c>
      <c r="AH278" s="27">
        <f>IF(E278&lt;&gt;"Yes","Excluded",IF(OR(AA278=1,AC278=1,AD278=1,AE278=1,AF278=1,AJ278=1),"Fail",IF(OR(AND(AB278=1,OR(R278&lt;&gt;"Yes",S278&lt;&gt;"Yes")),AK278=1),"Warning","Pass")))</f>
        <v/>
      </c>
      <c r="AI278" s="27" t="str"/>
      <c r="AJ278" s="73">
        <f>IF(E278="Yes",IF(OR(O278="",Z278&gt;W278),1,0),0)</f>
        <v/>
      </c>
      <c r="AK278" s="73">
        <f>IF(E278="Yes",IF(T278="Yes",0,1),0)</f>
        <v/>
      </c>
    </row>
    <row r="279">
      <c r="A279" s="27" t="str"/>
      <c r="B279" s="27" t="str"/>
      <c r="C279" s="27" t="str"/>
      <c r="D279" s="27" t="str"/>
      <c r="E279" s="27" t="str"/>
      <c r="F279" s="70" t="str"/>
      <c r="G279" s="70" t="str"/>
      <c r="H279" s="70" t="str"/>
      <c r="I279" s="70" t="str"/>
      <c r="J279" s="70" t="str"/>
      <c r="K279" s="70" t="str"/>
      <c r="L279" s="70" t="str"/>
      <c r="M279" s="70" t="str"/>
      <c r="N279" s="70" t="str"/>
      <c r="O279" s="70" t="str"/>
      <c r="P279" s="27" t="str"/>
      <c r="Q279" s="27" t="str"/>
      <c r="R279" s="27" t="str"/>
      <c r="S279" s="27" t="str"/>
      <c r="T279" s="27" t="str"/>
      <c r="U279" s="27" t="str"/>
      <c r="V279" s="27" t="str"/>
      <c r="W279" s="27" t="str"/>
      <c r="X279" s="71">
        <f>IF(OR(F279="",I279=""),"",ROUND((I279-F279)*1440,2))</f>
        <v/>
      </c>
      <c r="Y279" s="71">
        <f>IF(OR(M279&lt;&gt;"Yes",I279="",N279=""),"",ROUND((N279-I279)*1440,2))</f>
        <v/>
      </c>
      <c r="Z279" s="71">
        <f>IF(OR(F279="",O279=""),"",ROUND((O279-F279)*1440,2))</f>
        <v/>
      </c>
      <c r="AA279" s="72">
        <f>IF(E279="Yes",IF(OR(G279="",P279&lt;&gt;1),1,0),0)</f>
        <v/>
      </c>
      <c r="AB279" s="72">
        <f>IF(E279="Yes",IF(Q279="No",1,0),0)</f>
        <v/>
      </c>
      <c r="AC279" s="72">
        <f>IF(E279="Yes",IF(P279&gt;1,1,0),0)</f>
        <v/>
      </c>
      <c r="AD279" s="72">
        <f>IF(AND(E279="Yes",J279&lt;&gt;"",K279&lt;&gt;"",J279&lt;&gt;K279),1,0)</f>
        <v/>
      </c>
      <c r="AE279" s="72">
        <f>IF(E279="Yes",IF(OR(I279="",X279&gt;U279),1,0),0)</f>
        <v/>
      </c>
      <c r="AF279" s="72">
        <f>IF(M279="Yes",IF(OR(N279="",Y279&gt;V279),1,0),0)</f>
        <v/>
      </c>
      <c r="AG279" s="72">
        <f>IF(E279="Yes",IF(AND(AA279=0,AC279=0,AD279=0,AE279=0,J279&lt;&gt;"",K279&lt;&gt;""),1,0),0)</f>
        <v/>
      </c>
      <c r="AH279" s="27">
        <f>IF(E279&lt;&gt;"Yes","Excluded",IF(OR(AA279=1,AC279=1,AD279=1,AE279=1,AF279=1,AJ279=1),"Fail",IF(OR(AND(AB279=1,OR(R279&lt;&gt;"Yes",S279&lt;&gt;"Yes")),AK279=1),"Warning","Pass")))</f>
        <v/>
      </c>
      <c r="AI279" s="27" t="str"/>
      <c r="AJ279" s="73">
        <f>IF(E279="Yes",IF(OR(O279="",Z279&gt;W279),1,0),0)</f>
        <v/>
      </c>
      <c r="AK279" s="73">
        <f>IF(E279="Yes",IF(T279="Yes",0,1),0)</f>
        <v/>
      </c>
    </row>
    <row r="280">
      <c r="A280" s="27" t="str"/>
      <c r="B280" s="27" t="str"/>
      <c r="C280" s="27" t="str"/>
      <c r="D280" s="27" t="str"/>
      <c r="E280" s="27" t="str"/>
      <c r="F280" s="70" t="str"/>
      <c r="G280" s="70" t="str"/>
      <c r="H280" s="70" t="str"/>
      <c r="I280" s="70" t="str"/>
      <c r="J280" s="70" t="str"/>
      <c r="K280" s="70" t="str"/>
      <c r="L280" s="70" t="str"/>
      <c r="M280" s="70" t="str"/>
      <c r="N280" s="70" t="str"/>
      <c r="O280" s="70" t="str"/>
      <c r="P280" s="27" t="str"/>
      <c r="Q280" s="27" t="str"/>
      <c r="R280" s="27" t="str"/>
      <c r="S280" s="27" t="str"/>
      <c r="T280" s="27" t="str"/>
      <c r="U280" s="27" t="str"/>
      <c r="V280" s="27" t="str"/>
      <c r="W280" s="27" t="str"/>
      <c r="X280" s="71">
        <f>IF(OR(F280="",I280=""),"",ROUND((I280-F280)*1440,2))</f>
        <v/>
      </c>
      <c r="Y280" s="71">
        <f>IF(OR(M280&lt;&gt;"Yes",I280="",N280=""),"",ROUND((N280-I280)*1440,2))</f>
        <v/>
      </c>
      <c r="Z280" s="71">
        <f>IF(OR(F280="",O280=""),"",ROUND((O280-F280)*1440,2))</f>
        <v/>
      </c>
      <c r="AA280" s="72">
        <f>IF(E280="Yes",IF(OR(G280="",P280&lt;&gt;1),1,0),0)</f>
        <v/>
      </c>
      <c r="AB280" s="72">
        <f>IF(E280="Yes",IF(Q280="No",1,0),0)</f>
        <v/>
      </c>
      <c r="AC280" s="72">
        <f>IF(E280="Yes",IF(P280&gt;1,1,0),0)</f>
        <v/>
      </c>
      <c r="AD280" s="72">
        <f>IF(AND(E280="Yes",J280&lt;&gt;"",K280&lt;&gt;"",J280&lt;&gt;K280),1,0)</f>
        <v/>
      </c>
      <c r="AE280" s="72">
        <f>IF(E280="Yes",IF(OR(I280="",X280&gt;U280),1,0),0)</f>
        <v/>
      </c>
      <c r="AF280" s="72">
        <f>IF(M280="Yes",IF(OR(N280="",Y280&gt;V280),1,0),0)</f>
        <v/>
      </c>
      <c r="AG280" s="72">
        <f>IF(E280="Yes",IF(AND(AA280=0,AC280=0,AD280=0,AE280=0,J280&lt;&gt;"",K280&lt;&gt;""),1,0),0)</f>
        <v/>
      </c>
      <c r="AH280" s="27">
        <f>IF(E280&lt;&gt;"Yes","Excluded",IF(OR(AA280=1,AC280=1,AD280=1,AE280=1,AF280=1,AJ280=1),"Fail",IF(OR(AND(AB280=1,OR(R280&lt;&gt;"Yes",S280&lt;&gt;"Yes")),AK280=1),"Warning","Pass")))</f>
        <v/>
      </c>
      <c r="AI280" s="27" t="str"/>
      <c r="AJ280" s="73">
        <f>IF(E280="Yes",IF(OR(O280="",Z280&gt;W280),1,0),0)</f>
        <v/>
      </c>
      <c r="AK280" s="73">
        <f>IF(E280="Yes",IF(T280="Yes",0,1),0)</f>
        <v/>
      </c>
    </row>
    <row r="281">
      <c r="A281" s="27" t="str"/>
      <c r="B281" s="27" t="str"/>
      <c r="C281" s="27" t="str"/>
      <c r="D281" s="27" t="str"/>
      <c r="E281" s="27" t="str"/>
      <c r="F281" s="70" t="str"/>
      <c r="G281" s="70" t="str"/>
      <c r="H281" s="70" t="str"/>
      <c r="I281" s="70" t="str"/>
      <c r="J281" s="70" t="str"/>
      <c r="K281" s="70" t="str"/>
      <c r="L281" s="70" t="str"/>
      <c r="M281" s="70" t="str"/>
      <c r="N281" s="70" t="str"/>
      <c r="O281" s="70" t="str"/>
      <c r="P281" s="27" t="str"/>
      <c r="Q281" s="27" t="str"/>
      <c r="R281" s="27" t="str"/>
      <c r="S281" s="27" t="str"/>
      <c r="T281" s="27" t="str"/>
      <c r="U281" s="27" t="str"/>
      <c r="V281" s="27" t="str"/>
      <c r="W281" s="27" t="str"/>
      <c r="X281" s="71">
        <f>IF(OR(F281="",I281=""),"",ROUND((I281-F281)*1440,2))</f>
        <v/>
      </c>
      <c r="Y281" s="71">
        <f>IF(OR(M281&lt;&gt;"Yes",I281="",N281=""),"",ROUND((N281-I281)*1440,2))</f>
        <v/>
      </c>
      <c r="Z281" s="71">
        <f>IF(OR(F281="",O281=""),"",ROUND((O281-F281)*1440,2))</f>
        <v/>
      </c>
      <c r="AA281" s="72">
        <f>IF(E281="Yes",IF(OR(G281="",P281&lt;&gt;1),1,0),0)</f>
        <v/>
      </c>
      <c r="AB281" s="72">
        <f>IF(E281="Yes",IF(Q281="No",1,0),0)</f>
        <v/>
      </c>
      <c r="AC281" s="72">
        <f>IF(E281="Yes",IF(P281&gt;1,1,0),0)</f>
        <v/>
      </c>
      <c r="AD281" s="72">
        <f>IF(AND(E281="Yes",J281&lt;&gt;"",K281&lt;&gt;"",J281&lt;&gt;K281),1,0)</f>
        <v/>
      </c>
      <c r="AE281" s="72">
        <f>IF(E281="Yes",IF(OR(I281="",X281&gt;U281),1,0),0)</f>
        <v/>
      </c>
      <c r="AF281" s="72">
        <f>IF(M281="Yes",IF(OR(N281="",Y281&gt;V281),1,0),0)</f>
        <v/>
      </c>
      <c r="AG281" s="72">
        <f>IF(E281="Yes",IF(AND(AA281=0,AC281=0,AD281=0,AE281=0,J281&lt;&gt;"",K281&lt;&gt;""),1,0),0)</f>
        <v/>
      </c>
      <c r="AH281" s="27">
        <f>IF(E281&lt;&gt;"Yes","Excluded",IF(OR(AA281=1,AC281=1,AD281=1,AE281=1,AF281=1,AJ281=1),"Fail",IF(OR(AND(AB281=1,OR(R281&lt;&gt;"Yes",S281&lt;&gt;"Yes")),AK281=1),"Warning","Pass")))</f>
        <v/>
      </c>
      <c r="AI281" s="27" t="str"/>
      <c r="AJ281" s="73">
        <f>IF(E281="Yes",IF(OR(O281="",Z281&gt;W281),1,0),0)</f>
        <v/>
      </c>
      <c r="AK281" s="73">
        <f>IF(E281="Yes",IF(T281="Yes",0,1),0)</f>
        <v/>
      </c>
    </row>
    <row r="282">
      <c r="A282" s="27" t="str"/>
      <c r="B282" s="27" t="str"/>
      <c r="C282" s="27" t="str"/>
      <c r="D282" s="27" t="str"/>
      <c r="E282" s="27" t="str"/>
      <c r="F282" s="70" t="str"/>
      <c r="G282" s="70" t="str"/>
      <c r="H282" s="70" t="str"/>
      <c r="I282" s="70" t="str"/>
      <c r="J282" s="70" t="str"/>
      <c r="K282" s="70" t="str"/>
      <c r="L282" s="70" t="str"/>
      <c r="M282" s="70" t="str"/>
      <c r="N282" s="70" t="str"/>
      <c r="O282" s="70" t="str"/>
      <c r="P282" s="27" t="str"/>
      <c r="Q282" s="27" t="str"/>
      <c r="R282" s="27" t="str"/>
      <c r="S282" s="27" t="str"/>
      <c r="T282" s="27" t="str"/>
      <c r="U282" s="27" t="str"/>
      <c r="V282" s="27" t="str"/>
      <c r="W282" s="27" t="str"/>
      <c r="X282" s="71">
        <f>IF(OR(F282="",I282=""),"",ROUND((I282-F282)*1440,2))</f>
        <v/>
      </c>
      <c r="Y282" s="71">
        <f>IF(OR(M282&lt;&gt;"Yes",I282="",N282=""),"",ROUND((N282-I282)*1440,2))</f>
        <v/>
      </c>
      <c r="Z282" s="71">
        <f>IF(OR(F282="",O282=""),"",ROUND((O282-F282)*1440,2))</f>
        <v/>
      </c>
      <c r="AA282" s="72">
        <f>IF(E282="Yes",IF(OR(G282="",P282&lt;&gt;1),1,0),0)</f>
        <v/>
      </c>
      <c r="AB282" s="72">
        <f>IF(E282="Yes",IF(Q282="No",1,0),0)</f>
        <v/>
      </c>
      <c r="AC282" s="72">
        <f>IF(E282="Yes",IF(P282&gt;1,1,0),0)</f>
        <v/>
      </c>
      <c r="AD282" s="72">
        <f>IF(AND(E282="Yes",J282&lt;&gt;"",K282&lt;&gt;"",J282&lt;&gt;K282),1,0)</f>
        <v/>
      </c>
      <c r="AE282" s="72">
        <f>IF(E282="Yes",IF(OR(I282="",X282&gt;U282),1,0),0)</f>
        <v/>
      </c>
      <c r="AF282" s="72">
        <f>IF(M282="Yes",IF(OR(N282="",Y282&gt;V282),1,0),0)</f>
        <v/>
      </c>
      <c r="AG282" s="72">
        <f>IF(E282="Yes",IF(AND(AA282=0,AC282=0,AD282=0,AE282=0,J282&lt;&gt;"",K282&lt;&gt;""),1,0),0)</f>
        <v/>
      </c>
      <c r="AH282" s="27">
        <f>IF(E282&lt;&gt;"Yes","Excluded",IF(OR(AA282=1,AC282=1,AD282=1,AE282=1,AF282=1,AJ282=1),"Fail",IF(OR(AND(AB282=1,OR(R282&lt;&gt;"Yes",S282&lt;&gt;"Yes")),AK282=1),"Warning","Pass")))</f>
        <v/>
      </c>
      <c r="AI282" s="27" t="str"/>
      <c r="AJ282" s="73">
        <f>IF(E282="Yes",IF(OR(O282="",Z282&gt;W282),1,0),0)</f>
        <v/>
      </c>
      <c r="AK282" s="73">
        <f>IF(E282="Yes",IF(T282="Yes",0,1),0)</f>
        <v/>
      </c>
    </row>
    <row r="283">
      <c r="A283" s="27" t="str"/>
      <c r="B283" s="27" t="str"/>
      <c r="C283" s="27" t="str"/>
      <c r="D283" s="27" t="str"/>
      <c r="E283" s="27" t="str"/>
      <c r="F283" s="70" t="str"/>
      <c r="G283" s="70" t="str"/>
      <c r="H283" s="70" t="str"/>
      <c r="I283" s="70" t="str"/>
      <c r="J283" s="70" t="str"/>
      <c r="K283" s="70" t="str"/>
      <c r="L283" s="70" t="str"/>
      <c r="M283" s="70" t="str"/>
      <c r="N283" s="70" t="str"/>
      <c r="O283" s="70" t="str"/>
      <c r="P283" s="27" t="str"/>
      <c r="Q283" s="27" t="str"/>
      <c r="R283" s="27" t="str"/>
      <c r="S283" s="27" t="str"/>
      <c r="T283" s="27" t="str"/>
      <c r="U283" s="27" t="str"/>
      <c r="V283" s="27" t="str"/>
      <c r="W283" s="27" t="str"/>
      <c r="X283" s="71">
        <f>IF(OR(F283="",I283=""),"",ROUND((I283-F283)*1440,2))</f>
        <v/>
      </c>
      <c r="Y283" s="71">
        <f>IF(OR(M283&lt;&gt;"Yes",I283="",N283=""),"",ROUND((N283-I283)*1440,2))</f>
        <v/>
      </c>
      <c r="Z283" s="71">
        <f>IF(OR(F283="",O283=""),"",ROUND((O283-F283)*1440,2))</f>
        <v/>
      </c>
      <c r="AA283" s="72">
        <f>IF(E283="Yes",IF(OR(G283="",P283&lt;&gt;1),1,0),0)</f>
        <v/>
      </c>
      <c r="AB283" s="72">
        <f>IF(E283="Yes",IF(Q283="No",1,0),0)</f>
        <v/>
      </c>
      <c r="AC283" s="72">
        <f>IF(E283="Yes",IF(P283&gt;1,1,0),0)</f>
        <v/>
      </c>
      <c r="AD283" s="72">
        <f>IF(AND(E283="Yes",J283&lt;&gt;"",K283&lt;&gt;"",J283&lt;&gt;K283),1,0)</f>
        <v/>
      </c>
      <c r="AE283" s="72">
        <f>IF(E283="Yes",IF(OR(I283="",X283&gt;U283),1,0),0)</f>
        <v/>
      </c>
      <c r="AF283" s="72">
        <f>IF(M283="Yes",IF(OR(N283="",Y283&gt;V283),1,0),0)</f>
        <v/>
      </c>
      <c r="AG283" s="72">
        <f>IF(E283="Yes",IF(AND(AA283=0,AC283=0,AD283=0,AE283=0,J283&lt;&gt;"",K283&lt;&gt;""),1,0),0)</f>
        <v/>
      </c>
      <c r="AH283" s="27">
        <f>IF(E283&lt;&gt;"Yes","Excluded",IF(OR(AA283=1,AC283=1,AD283=1,AE283=1,AF283=1,AJ283=1),"Fail",IF(OR(AND(AB283=1,OR(R283&lt;&gt;"Yes",S283&lt;&gt;"Yes")),AK283=1),"Warning","Pass")))</f>
        <v/>
      </c>
      <c r="AI283" s="27" t="str"/>
      <c r="AJ283" s="73">
        <f>IF(E283="Yes",IF(OR(O283="",Z283&gt;W283),1,0),0)</f>
        <v/>
      </c>
      <c r="AK283" s="73">
        <f>IF(E283="Yes",IF(T283="Yes",0,1),0)</f>
        <v/>
      </c>
    </row>
    <row r="284">
      <c r="A284" s="27" t="str"/>
      <c r="B284" s="27" t="str"/>
      <c r="C284" s="27" t="str"/>
      <c r="D284" s="27" t="str"/>
      <c r="E284" s="27" t="str"/>
      <c r="F284" s="70" t="str"/>
      <c r="G284" s="70" t="str"/>
      <c r="H284" s="70" t="str"/>
      <c r="I284" s="70" t="str"/>
      <c r="J284" s="70" t="str"/>
      <c r="K284" s="70" t="str"/>
      <c r="L284" s="70" t="str"/>
      <c r="M284" s="70" t="str"/>
      <c r="N284" s="70" t="str"/>
      <c r="O284" s="70" t="str"/>
      <c r="P284" s="27" t="str"/>
      <c r="Q284" s="27" t="str"/>
      <c r="R284" s="27" t="str"/>
      <c r="S284" s="27" t="str"/>
      <c r="T284" s="27" t="str"/>
      <c r="U284" s="27" t="str"/>
      <c r="V284" s="27" t="str"/>
      <c r="W284" s="27" t="str"/>
      <c r="X284" s="71">
        <f>IF(OR(F284="",I284=""),"",ROUND((I284-F284)*1440,2))</f>
        <v/>
      </c>
      <c r="Y284" s="71">
        <f>IF(OR(M284&lt;&gt;"Yes",I284="",N284=""),"",ROUND((N284-I284)*1440,2))</f>
        <v/>
      </c>
      <c r="Z284" s="71">
        <f>IF(OR(F284="",O284=""),"",ROUND((O284-F284)*1440,2))</f>
        <v/>
      </c>
      <c r="AA284" s="72">
        <f>IF(E284="Yes",IF(OR(G284="",P284&lt;&gt;1),1,0),0)</f>
        <v/>
      </c>
      <c r="AB284" s="72">
        <f>IF(E284="Yes",IF(Q284="No",1,0),0)</f>
        <v/>
      </c>
      <c r="AC284" s="72">
        <f>IF(E284="Yes",IF(P284&gt;1,1,0),0)</f>
        <v/>
      </c>
      <c r="AD284" s="72">
        <f>IF(AND(E284="Yes",J284&lt;&gt;"",K284&lt;&gt;"",J284&lt;&gt;K284),1,0)</f>
        <v/>
      </c>
      <c r="AE284" s="72">
        <f>IF(E284="Yes",IF(OR(I284="",X284&gt;U284),1,0),0)</f>
        <v/>
      </c>
      <c r="AF284" s="72">
        <f>IF(M284="Yes",IF(OR(N284="",Y284&gt;V284),1,0),0)</f>
        <v/>
      </c>
      <c r="AG284" s="72">
        <f>IF(E284="Yes",IF(AND(AA284=0,AC284=0,AD284=0,AE284=0,J284&lt;&gt;"",K284&lt;&gt;""),1,0),0)</f>
        <v/>
      </c>
      <c r="AH284" s="27">
        <f>IF(E284&lt;&gt;"Yes","Excluded",IF(OR(AA284=1,AC284=1,AD284=1,AE284=1,AF284=1,AJ284=1),"Fail",IF(OR(AND(AB284=1,OR(R284&lt;&gt;"Yes",S284&lt;&gt;"Yes")),AK284=1),"Warning","Pass")))</f>
        <v/>
      </c>
      <c r="AI284" s="27" t="str"/>
      <c r="AJ284" s="73">
        <f>IF(E284="Yes",IF(OR(O284="",Z284&gt;W284),1,0),0)</f>
        <v/>
      </c>
      <c r="AK284" s="73">
        <f>IF(E284="Yes",IF(T284="Yes",0,1),0)</f>
        <v/>
      </c>
    </row>
    <row r="285">
      <c r="A285" s="27" t="str"/>
      <c r="B285" s="27" t="str"/>
      <c r="C285" s="27" t="str"/>
      <c r="D285" s="27" t="str"/>
      <c r="E285" s="27" t="str"/>
      <c r="F285" s="70" t="str"/>
      <c r="G285" s="70" t="str"/>
      <c r="H285" s="70" t="str"/>
      <c r="I285" s="70" t="str"/>
      <c r="J285" s="70" t="str"/>
      <c r="K285" s="70" t="str"/>
      <c r="L285" s="70" t="str"/>
      <c r="M285" s="70" t="str"/>
      <c r="N285" s="70" t="str"/>
      <c r="O285" s="70" t="str"/>
      <c r="P285" s="27" t="str"/>
      <c r="Q285" s="27" t="str"/>
      <c r="R285" s="27" t="str"/>
      <c r="S285" s="27" t="str"/>
      <c r="T285" s="27" t="str"/>
      <c r="U285" s="27" t="str"/>
      <c r="V285" s="27" t="str"/>
      <c r="W285" s="27" t="str"/>
      <c r="X285" s="71">
        <f>IF(OR(F285="",I285=""),"",ROUND((I285-F285)*1440,2))</f>
        <v/>
      </c>
      <c r="Y285" s="71">
        <f>IF(OR(M285&lt;&gt;"Yes",I285="",N285=""),"",ROUND((N285-I285)*1440,2))</f>
        <v/>
      </c>
      <c r="Z285" s="71">
        <f>IF(OR(F285="",O285=""),"",ROUND((O285-F285)*1440,2))</f>
        <v/>
      </c>
      <c r="AA285" s="72">
        <f>IF(E285="Yes",IF(OR(G285="",P285&lt;&gt;1),1,0),0)</f>
        <v/>
      </c>
      <c r="AB285" s="72">
        <f>IF(E285="Yes",IF(Q285="No",1,0),0)</f>
        <v/>
      </c>
      <c r="AC285" s="72">
        <f>IF(E285="Yes",IF(P285&gt;1,1,0),0)</f>
        <v/>
      </c>
      <c r="AD285" s="72">
        <f>IF(AND(E285="Yes",J285&lt;&gt;"",K285&lt;&gt;"",J285&lt;&gt;K285),1,0)</f>
        <v/>
      </c>
      <c r="AE285" s="72">
        <f>IF(E285="Yes",IF(OR(I285="",X285&gt;U285),1,0),0)</f>
        <v/>
      </c>
      <c r="AF285" s="72">
        <f>IF(M285="Yes",IF(OR(N285="",Y285&gt;V285),1,0),0)</f>
        <v/>
      </c>
      <c r="AG285" s="72">
        <f>IF(E285="Yes",IF(AND(AA285=0,AC285=0,AD285=0,AE285=0,J285&lt;&gt;"",K285&lt;&gt;""),1,0),0)</f>
        <v/>
      </c>
      <c r="AH285" s="27">
        <f>IF(E285&lt;&gt;"Yes","Excluded",IF(OR(AA285=1,AC285=1,AD285=1,AE285=1,AF285=1,AJ285=1),"Fail",IF(OR(AND(AB285=1,OR(R285&lt;&gt;"Yes",S285&lt;&gt;"Yes")),AK285=1),"Warning","Pass")))</f>
        <v/>
      </c>
      <c r="AI285" s="27" t="str"/>
      <c r="AJ285" s="73">
        <f>IF(E285="Yes",IF(OR(O285="",Z285&gt;W285),1,0),0)</f>
        <v/>
      </c>
      <c r="AK285" s="73">
        <f>IF(E285="Yes",IF(T285="Yes",0,1),0)</f>
        <v/>
      </c>
    </row>
    <row r="286">
      <c r="A286" s="27" t="str"/>
      <c r="B286" s="27" t="str"/>
      <c r="C286" s="27" t="str"/>
      <c r="D286" s="27" t="str"/>
      <c r="E286" s="27" t="str"/>
      <c r="F286" s="70" t="str"/>
      <c r="G286" s="70" t="str"/>
      <c r="H286" s="70" t="str"/>
      <c r="I286" s="70" t="str"/>
      <c r="J286" s="70" t="str"/>
      <c r="K286" s="70" t="str"/>
      <c r="L286" s="70" t="str"/>
      <c r="M286" s="70" t="str"/>
      <c r="N286" s="70" t="str"/>
      <c r="O286" s="70" t="str"/>
      <c r="P286" s="27" t="str"/>
      <c r="Q286" s="27" t="str"/>
      <c r="R286" s="27" t="str"/>
      <c r="S286" s="27" t="str"/>
      <c r="T286" s="27" t="str"/>
      <c r="U286" s="27" t="str"/>
      <c r="V286" s="27" t="str"/>
      <c r="W286" s="27" t="str"/>
      <c r="X286" s="71">
        <f>IF(OR(F286="",I286=""),"",ROUND((I286-F286)*1440,2))</f>
        <v/>
      </c>
      <c r="Y286" s="71">
        <f>IF(OR(M286&lt;&gt;"Yes",I286="",N286=""),"",ROUND((N286-I286)*1440,2))</f>
        <v/>
      </c>
      <c r="Z286" s="71">
        <f>IF(OR(F286="",O286=""),"",ROUND((O286-F286)*1440,2))</f>
        <v/>
      </c>
      <c r="AA286" s="72">
        <f>IF(E286="Yes",IF(OR(G286="",P286&lt;&gt;1),1,0),0)</f>
        <v/>
      </c>
      <c r="AB286" s="72">
        <f>IF(E286="Yes",IF(Q286="No",1,0),0)</f>
        <v/>
      </c>
      <c r="AC286" s="72">
        <f>IF(E286="Yes",IF(P286&gt;1,1,0),0)</f>
        <v/>
      </c>
      <c r="AD286" s="72">
        <f>IF(AND(E286="Yes",J286&lt;&gt;"",K286&lt;&gt;"",J286&lt;&gt;K286),1,0)</f>
        <v/>
      </c>
      <c r="AE286" s="72">
        <f>IF(E286="Yes",IF(OR(I286="",X286&gt;U286),1,0),0)</f>
        <v/>
      </c>
      <c r="AF286" s="72">
        <f>IF(M286="Yes",IF(OR(N286="",Y286&gt;V286),1,0),0)</f>
        <v/>
      </c>
      <c r="AG286" s="72">
        <f>IF(E286="Yes",IF(AND(AA286=0,AC286=0,AD286=0,AE286=0,J286&lt;&gt;"",K286&lt;&gt;""),1,0),0)</f>
        <v/>
      </c>
      <c r="AH286" s="27">
        <f>IF(E286&lt;&gt;"Yes","Excluded",IF(OR(AA286=1,AC286=1,AD286=1,AE286=1,AF286=1,AJ286=1),"Fail",IF(OR(AND(AB286=1,OR(R286&lt;&gt;"Yes",S286&lt;&gt;"Yes")),AK286=1),"Warning","Pass")))</f>
        <v/>
      </c>
      <c r="AI286" s="27" t="str"/>
      <c r="AJ286" s="73">
        <f>IF(E286="Yes",IF(OR(O286="",Z286&gt;W286),1,0),0)</f>
        <v/>
      </c>
      <c r="AK286" s="73">
        <f>IF(E286="Yes",IF(T286="Yes",0,1),0)</f>
        <v/>
      </c>
    </row>
    <row r="287">
      <c r="A287" s="27" t="str"/>
      <c r="B287" s="27" t="str"/>
      <c r="C287" s="27" t="str"/>
      <c r="D287" s="27" t="str"/>
      <c r="E287" s="27" t="str"/>
      <c r="F287" s="70" t="str"/>
      <c r="G287" s="70" t="str"/>
      <c r="H287" s="70" t="str"/>
      <c r="I287" s="70" t="str"/>
      <c r="J287" s="70" t="str"/>
      <c r="K287" s="70" t="str"/>
      <c r="L287" s="70" t="str"/>
      <c r="M287" s="70" t="str"/>
      <c r="N287" s="70" t="str"/>
      <c r="O287" s="70" t="str"/>
      <c r="P287" s="27" t="str"/>
      <c r="Q287" s="27" t="str"/>
      <c r="R287" s="27" t="str"/>
      <c r="S287" s="27" t="str"/>
      <c r="T287" s="27" t="str"/>
      <c r="U287" s="27" t="str"/>
      <c r="V287" s="27" t="str"/>
      <c r="W287" s="27" t="str"/>
      <c r="X287" s="71">
        <f>IF(OR(F287="",I287=""),"",ROUND((I287-F287)*1440,2))</f>
        <v/>
      </c>
      <c r="Y287" s="71">
        <f>IF(OR(M287&lt;&gt;"Yes",I287="",N287=""),"",ROUND((N287-I287)*1440,2))</f>
        <v/>
      </c>
      <c r="Z287" s="71">
        <f>IF(OR(F287="",O287=""),"",ROUND((O287-F287)*1440,2))</f>
        <v/>
      </c>
      <c r="AA287" s="72">
        <f>IF(E287="Yes",IF(OR(G287="",P287&lt;&gt;1),1,0),0)</f>
        <v/>
      </c>
      <c r="AB287" s="72">
        <f>IF(E287="Yes",IF(Q287="No",1,0),0)</f>
        <v/>
      </c>
      <c r="AC287" s="72">
        <f>IF(E287="Yes",IF(P287&gt;1,1,0),0)</f>
        <v/>
      </c>
      <c r="AD287" s="72">
        <f>IF(AND(E287="Yes",J287&lt;&gt;"",K287&lt;&gt;"",J287&lt;&gt;K287),1,0)</f>
        <v/>
      </c>
      <c r="AE287" s="72">
        <f>IF(E287="Yes",IF(OR(I287="",X287&gt;U287),1,0),0)</f>
        <v/>
      </c>
      <c r="AF287" s="72">
        <f>IF(M287="Yes",IF(OR(N287="",Y287&gt;V287),1,0),0)</f>
        <v/>
      </c>
      <c r="AG287" s="72">
        <f>IF(E287="Yes",IF(AND(AA287=0,AC287=0,AD287=0,AE287=0,J287&lt;&gt;"",K287&lt;&gt;""),1,0),0)</f>
        <v/>
      </c>
      <c r="AH287" s="27">
        <f>IF(E287&lt;&gt;"Yes","Excluded",IF(OR(AA287=1,AC287=1,AD287=1,AE287=1,AF287=1,AJ287=1),"Fail",IF(OR(AND(AB287=1,OR(R287&lt;&gt;"Yes",S287&lt;&gt;"Yes")),AK287=1),"Warning","Pass")))</f>
        <v/>
      </c>
      <c r="AI287" s="27" t="str"/>
      <c r="AJ287" s="73">
        <f>IF(E287="Yes",IF(OR(O287="",Z287&gt;W287),1,0),0)</f>
        <v/>
      </c>
      <c r="AK287" s="73">
        <f>IF(E287="Yes",IF(T287="Yes",0,1),0)</f>
        <v/>
      </c>
    </row>
    <row r="288">
      <c r="A288" s="27" t="str"/>
      <c r="B288" s="27" t="str"/>
      <c r="C288" s="27" t="str"/>
      <c r="D288" s="27" t="str"/>
      <c r="E288" s="27" t="str"/>
      <c r="F288" s="70" t="str"/>
      <c r="G288" s="70" t="str"/>
      <c r="H288" s="70" t="str"/>
      <c r="I288" s="70" t="str"/>
      <c r="J288" s="70" t="str"/>
      <c r="K288" s="70" t="str"/>
      <c r="L288" s="70" t="str"/>
      <c r="M288" s="70" t="str"/>
      <c r="N288" s="70" t="str"/>
      <c r="O288" s="70" t="str"/>
      <c r="P288" s="27" t="str"/>
      <c r="Q288" s="27" t="str"/>
      <c r="R288" s="27" t="str"/>
      <c r="S288" s="27" t="str"/>
      <c r="T288" s="27" t="str"/>
      <c r="U288" s="27" t="str"/>
      <c r="V288" s="27" t="str"/>
      <c r="W288" s="27" t="str"/>
      <c r="X288" s="71">
        <f>IF(OR(F288="",I288=""),"",ROUND((I288-F288)*1440,2))</f>
        <v/>
      </c>
      <c r="Y288" s="71">
        <f>IF(OR(M288&lt;&gt;"Yes",I288="",N288=""),"",ROUND((N288-I288)*1440,2))</f>
        <v/>
      </c>
      <c r="Z288" s="71">
        <f>IF(OR(F288="",O288=""),"",ROUND((O288-F288)*1440,2))</f>
        <v/>
      </c>
      <c r="AA288" s="72">
        <f>IF(E288="Yes",IF(OR(G288="",P288&lt;&gt;1),1,0),0)</f>
        <v/>
      </c>
      <c r="AB288" s="72">
        <f>IF(E288="Yes",IF(Q288="No",1,0),0)</f>
        <v/>
      </c>
      <c r="AC288" s="72">
        <f>IF(E288="Yes",IF(P288&gt;1,1,0),0)</f>
        <v/>
      </c>
      <c r="AD288" s="72">
        <f>IF(AND(E288="Yes",J288&lt;&gt;"",K288&lt;&gt;"",J288&lt;&gt;K288),1,0)</f>
        <v/>
      </c>
      <c r="AE288" s="72">
        <f>IF(E288="Yes",IF(OR(I288="",X288&gt;U288),1,0),0)</f>
        <v/>
      </c>
      <c r="AF288" s="72">
        <f>IF(M288="Yes",IF(OR(N288="",Y288&gt;V288),1,0),0)</f>
        <v/>
      </c>
      <c r="AG288" s="72">
        <f>IF(E288="Yes",IF(AND(AA288=0,AC288=0,AD288=0,AE288=0,J288&lt;&gt;"",K288&lt;&gt;""),1,0),0)</f>
        <v/>
      </c>
      <c r="AH288" s="27">
        <f>IF(E288&lt;&gt;"Yes","Excluded",IF(OR(AA288=1,AC288=1,AD288=1,AE288=1,AF288=1,AJ288=1),"Fail",IF(OR(AND(AB288=1,OR(R288&lt;&gt;"Yes",S288&lt;&gt;"Yes")),AK288=1),"Warning","Pass")))</f>
        <v/>
      </c>
      <c r="AI288" s="27" t="str"/>
      <c r="AJ288" s="73">
        <f>IF(E288="Yes",IF(OR(O288="",Z288&gt;W288),1,0),0)</f>
        <v/>
      </c>
      <c r="AK288" s="73">
        <f>IF(E288="Yes",IF(T288="Yes",0,1),0)</f>
        <v/>
      </c>
    </row>
    <row r="289">
      <c r="A289" s="27" t="str"/>
      <c r="B289" s="27" t="str"/>
      <c r="C289" s="27" t="str"/>
      <c r="D289" s="27" t="str"/>
      <c r="E289" s="27" t="str"/>
      <c r="F289" s="70" t="str"/>
      <c r="G289" s="70" t="str"/>
      <c r="H289" s="70" t="str"/>
      <c r="I289" s="70" t="str"/>
      <c r="J289" s="70" t="str"/>
      <c r="K289" s="70" t="str"/>
      <c r="L289" s="70" t="str"/>
      <c r="M289" s="70" t="str"/>
      <c r="N289" s="70" t="str"/>
      <c r="O289" s="70" t="str"/>
      <c r="P289" s="27" t="str"/>
      <c r="Q289" s="27" t="str"/>
      <c r="R289" s="27" t="str"/>
      <c r="S289" s="27" t="str"/>
      <c r="T289" s="27" t="str"/>
      <c r="U289" s="27" t="str"/>
      <c r="V289" s="27" t="str"/>
      <c r="W289" s="27" t="str"/>
      <c r="X289" s="71">
        <f>IF(OR(F289="",I289=""),"",ROUND((I289-F289)*1440,2))</f>
        <v/>
      </c>
      <c r="Y289" s="71">
        <f>IF(OR(M289&lt;&gt;"Yes",I289="",N289=""),"",ROUND((N289-I289)*1440,2))</f>
        <v/>
      </c>
      <c r="Z289" s="71">
        <f>IF(OR(F289="",O289=""),"",ROUND((O289-F289)*1440,2))</f>
        <v/>
      </c>
      <c r="AA289" s="72">
        <f>IF(E289="Yes",IF(OR(G289="",P289&lt;&gt;1),1,0),0)</f>
        <v/>
      </c>
      <c r="AB289" s="72">
        <f>IF(E289="Yes",IF(Q289="No",1,0),0)</f>
        <v/>
      </c>
      <c r="AC289" s="72">
        <f>IF(E289="Yes",IF(P289&gt;1,1,0),0)</f>
        <v/>
      </c>
      <c r="AD289" s="72">
        <f>IF(AND(E289="Yes",J289&lt;&gt;"",K289&lt;&gt;"",J289&lt;&gt;K289),1,0)</f>
        <v/>
      </c>
      <c r="AE289" s="72">
        <f>IF(E289="Yes",IF(OR(I289="",X289&gt;U289),1,0),0)</f>
        <v/>
      </c>
      <c r="AF289" s="72">
        <f>IF(M289="Yes",IF(OR(N289="",Y289&gt;V289),1,0),0)</f>
        <v/>
      </c>
      <c r="AG289" s="72">
        <f>IF(E289="Yes",IF(AND(AA289=0,AC289=0,AD289=0,AE289=0,J289&lt;&gt;"",K289&lt;&gt;""),1,0),0)</f>
        <v/>
      </c>
      <c r="AH289" s="27">
        <f>IF(E289&lt;&gt;"Yes","Excluded",IF(OR(AA289=1,AC289=1,AD289=1,AE289=1,AF289=1,AJ289=1),"Fail",IF(OR(AND(AB289=1,OR(R289&lt;&gt;"Yes",S289&lt;&gt;"Yes")),AK289=1),"Warning","Pass")))</f>
        <v/>
      </c>
      <c r="AI289" s="27" t="str"/>
      <c r="AJ289" s="73">
        <f>IF(E289="Yes",IF(OR(O289="",Z289&gt;W289),1,0),0)</f>
        <v/>
      </c>
      <c r="AK289" s="73">
        <f>IF(E289="Yes",IF(T289="Yes",0,1),0)</f>
        <v/>
      </c>
    </row>
    <row r="290">
      <c r="A290" s="27" t="str"/>
      <c r="B290" s="27" t="str"/>
      <c r="C290" s="27" t="str"/>
      <c r="D290" s="27" t="str"/>
      <c r="E290" s="27" t="str"/>
      <c r="F290" s="70" t="str"/>
      <c r="G290" s="70" t="str"/>
      <c r="H290" s="70" t="str"/>
      <c r="I290" s="70" t="str"/>
      <c r="J290" s="70" t="str"/>
      <c r="K290" s="70" t="str"/>
      <c r="L290" s="70" t="str"/>
      <c r="M290" s="70" t="str"/>
      <c r="N290" s="70" t="str"/>
      <c r="O290" s="70" t="str"/>
      <c r="P290" s="27" t="str"/>
      <c r="Q290" s="27" t="str"/>
      <c r="R290" s="27" t="str"/>
      <c r="S290" s="27" t="str"/>
      <c r="T290" s="27" t="str"/>
      <c r="U290" s="27" t="str"/>
      <c r="V290" s="27" t="str"/>
      <c r="W290" s="27" t="str"/>
      <c r="X290" s="71">
        <f>IF(OR(F290="",I290=""),"",ROUND((I290-F290)*1440,2))</f>
        <v/>
      </c>
      <c r="Y290" s="71">
        <f>IF(OR(M290&lt;&gt;"Yes",I290="",N290=""),"",ROUND((N290-I290)*1440,2))</f>
        <v/>
      </c>
      <c r="Z290" s="71">
        <f>IF(OR(F290="",O290=""),"",ROUND((O290-F290)*1440,2))</f>
        <v/>
      </c>
      <c r="AA290" s="72">
        <f>IF(E290="Yes",IF(OR(G290="",P290&lt;&gt;1),1,0),0)</f>
        <v/>
      </c>
      <c r="AB290" s="72">
        <f>IF(E290="Yes",IF(Q290="No",1,0),0)</f>
        <v/>
      </c>
      <c r="AC290" s="72">
        <f>IF(E290="Yes",IF(P290&gt;1,1,0),0)</f>
        <v/>
      </c>
      <c r="AD290" s="72">
        <f>IF(AND(E290="Yes",J290&lt;&gt;"",K290&lt;&gt;"",J290&lt;&gt;K290),1,0)</f>
        <v/>
      </c>
      <c r="AE290" s="72">
        <f>IF(E290="Yes",IF(OR(I290="",X290&gt;U290),1,0),0)</f>
        <v/>
      </c>
      <c r="AF290" s="72">
        <f>IF(M290="Yes",IF(OR(N290="",Y290&gt;V290),1,0),0)</f>
        <v/>
      </c>
      <c r="AG290" s="72">
        <f>IF(E290="Yes",IF(AND(AA290=0,AC290=0,AD290=0,AE290=0,J290&lt;&gt;"",K290&lt;&gt;""),1,0),0)</f>
        <v/>
      </c>
      <c r="AH290" s="27">
        <f>IF(E290&lt;&gt;"Yes","Excluded",IF(OR(AA290=1,AC290=1,AD290=1,AE290=1,AF290=1,AJ290=1),"Fail",IF(OR(AND(AB290=1,OR(R290&lt;&gt;"Yes",S290&lt;&gt;"Yes")),AK290=1),"Warning","Pass")))</f>
        <v/>
      </c>
      <c r="AI290" s="27" t="str"/>
      <c r="AJ290" s="73">
        <f>IF(E290="Yes",IF(OR(O290="",Z290&gt;W290),1,0),0)</f>
        <v/>
      </c>
      <c r="AK290" s="73">
        <f>IF(E290="Yes",IF(T290="Yes",0,1),0)</f>
        <v/>
      </c>
    </row>
    <row r="291">
      <c r="A291" s="27" t="str"/>
      <c r="B291" s="27" t="str"/>
      <c r="C291" s="27" t="str"/>
      <c r="D291" s="27" t="str"/>
      <c r="E291" s="27" t="str"/>
      <c r="F291" s="70" t="str"/>
      <c r="G291" s="70" t="str"/>
      <c r="H291" s="70" t="str"/>
      <c r="I291" s="70" t="str"/>
      <c r="J291" s="70" t="str"/>
      <c r="K291" s="70" t="str"/>
      <c r="L291" s="70" t="str"/>
      <c r="M291" s="70" t="str"/>
      <c r="N291" s="70" t="str"/>
      <c r="O291" s="70" t="str"/>
      <c r="P291" s="27" t="str"/>
      <c r="Q291" s="27" t="str"/>
      <c r="R291" s="27" t="str"/>
      <c r="S291" s="27" t="str"/>
      <c r="T291" s="27" t="str"/>
      <c r="U291" s="27" t="str"/>
      <c r="V291" s="27" t="str"/>
      <c r="W291" s="27" t="str"/>
      <c r="X291" s="71">
        <f>IF(OR(F291="",I291=""),"",ROUND((I291-F291)*1440,2))</f>
        <v/>
      </c>
      <c r="Y291" s="71">
        <f>IF(OR(M291&lt;&gt;"Yes",I291="",N291=""),"",ROUND((N291-I291)*1440,2))</f>
        <v/>
      </c>
      <c r="Z291" s="71">
        <f>IF(OR(F291="",O291=""),"",ROUND((O291-F291)*1440,2))</f>
        <v/>
      </c>
      <c r="AA291" s="72">
        <f>IF(E291="Yes",IF(OR(G291="",P291&lt;&gt;1),1,0),0)</f>
        <v/>
      </c>
      <c r="AB291" s="72">
        <f>IF(E291="Yes",IF(Q291="No",1,0),0)</f>
        <v/>
      </c>
      <c r="AC291" s="72">
        <f>IF(E291="Yes",IF(P291&gt;1,1,0),0)</f>
        <v/>
      </c>
      <c r="AD291" s="72">
        <f>IF(AND(E291="Yes",J291&lt;&gt;"",K291&lt;&gt;"",J291&lt;&gt;K291),1,0)</f>
        <v/>
      </c>
      <c r="AE291" s="72">
        <f>IF(E291="Yes",IF(OR(I291="",X291&gt;U291),1,0),0)</f>
        <v/>
      </c>
      <c r="AF291" s="72">
        <f>IF(M291="Yes",IF(OR(N291="",Y291&gt;V291),1,0),0)</f>
        <v/>
      </c>
      <c r="AG291" s="72">
        <f>IF(E291="Yes",IF(AND(AA291=0,AC291=0,AD291=0,AE291=0,J291&lt;&gt;"",K291&lt;&gt;""),1,0),0)</f>
        <v/>
      </c>
      <c r="AH291" s="27">
        <f>IF(E291&lt;&gt;"Yes","Excluded",IF(OR(AA291=1,AC291=1,AD291=1,AE291=1,AF291=1,AJ291=1),"Fail",IF(OR(AND(AB291=1,OR(R291&lt;&gt;"Yes",S291&lt;&gt;"Yes")),AK291=1),"Warning","Pass")))</f>
        <v/>
      </c>
      <c r="AI291" s="27" t="str"/>
      <c r="AJ291" s="73">
        <f>IF(E291="Yes",IF(OR(O291="",Z291&gt;W291),1,0),0)</f>
        <v/>
      </c>
      <c r="AK291" s="73">
        <f>IF(E291="Yes",IF(T291="Yes",0,1),0)</f>
        <v/>
      </c>
    </row>
    <row r="292">
      <c r="A292" s="27" t="str"/>
      <c r="B292" s="27" t="str"/>
      <c r="C292" s="27" t="str"/>
      <c r="D292" s="27" t="str"/>
      <c r="E292" s="27" t="str"/>
      <c r="F292" s="70" t="str"/>
      <c r="G292" s="70" t="str"/>
      <c r="H292" s="70" t="str"/>
      <c r="I292" s="70" t="str"/>
      <c r="J292" s="70" t="str"/>
      <c r="K292" s="70" t="str"/>
      <c r="L292" s="70" t="str"/>
      <c r="M292" s="70" t="str"/>
      <c r="N292" s="70" t="str"/>
      <c r="O292" s="70" t="str"/>
      <c r="P292" s="27" t="str"/>
      <c r="Q292" s="27" t="str"/>
      <c r="R292" s="27" t="str"/>
      <c r="S292" s="27" t="str"/>
      <c r="T292" s="27" t="str"/>
      <c r="U292" s="27" t="str"/>
      <c r="V292" s="27" t="str"/>
      <c r="W292" s="27" t="str"/>
      <c r="X292" s="71">
        <f>IF(OR(F292="",I292=""),"",ROUND((I292-F292)*1440,2))</f>
        <v/>
      </c>
      <c r="Y292" s="71">
        <f>IF(OR(M292&lt;&gt;"Yes",I292="",N292=""),"",ROUND((N292-I292)*1440,2))</f>
        <v/>
      </c>
      <c r="Z292" s="71">
        <f>IF(OR(F292="",O292=""),"",ROUND((O292-F292)*1440,2))</f>
        <v/>
      </c>
      <c r="AA292" s="72">
        <f>IF(E292="Yes",IF(OR(G292="",P292&lt;&gt;1),1,0),0)</f>
        <v/>
      </c>
      <c r="AB292" s="72">
        <f>IF(E292="Yes",IF(Q292="No",1,0),0)</f>
        <v/>
      </c>
      <c r="AC292" s="72">
        <f>IF(E292="Yes",IF(P292&gt;1,1,0),0)</f>
        <v/>
      </c>
      <c r="AD292" s="72">
        <f>IF(AND(E292="Yes",J292&lt;&gt;"",K292&lt;&gt;"",J292&lt;&gt;K292),1,0)</f>
        <v/>
      </c>
      <c r="AE292" s="72">
        <f>IF(E292="Yes",IF(OR(I292="",X292&gt;U292),1,0),0)</f>
        <v/>
      </c>
      <c r="AF292" s="72">
        <f>IF(M292="Yes",IF(OR(N292="",Y292&gt;V292),1,0),0)</f>
        <v/>
      </c>
      <c r="AG292" s="72">
        <f>IF(E292="Yes",IF(AND(AA292=0,AC292=0,AD292=0,AE292=0,J292&lt;&gt;"",K292&lt;&gt;""),1,0),0)</f>
        <v/>
      </c>
      <c r="AH292" s="27">
        <f>IF(E292&lt;&gt;"Yes","Excluded",IF(OR(AA292=1,AC292=1,AD292=1,AE292=1,AF292=1,AJ292=1),"Fail",IF(OR(AND(AB292=1,OR(R292&lt;&gt;"Yes",S292&lt;&gt;"Yes")),AK292=1),"Warning","Pass")))</f>
        <v/>
      </c>
      <c r="AI292" s="27" t="str"/>
      <c r="AJ292" s="73">
        <f>IF(E292="Yes",IF(OR(O292="",Z292&gt;W292),1,0),0)</f>
        <v/>
      </c>
      <c r="AK292" s="73">
        <f>IF(E292="Yes",IF(T292="Yes",0,1),0)</f>
        <v/>
      </c>
    </row>
    <row r="293">
      <c r="A293" s="27" t="str"/>
      <c r="B293" s="27" t="str"/>
      <c r="C293" s="27" t="str"/>
      <c r="D293" s="27" t="str"/>
      <c r="E293" s="27" t="str"/>
      <c r="F293" s="70" t="str"/>
      <c r="G293" s="70" t="str"/>
      <c r="H293" s="70" t="str"/>
      <c r="I293" s="70" t="str"/>
      <c r="J293" s="70" t="str"/>
      <c r="K293" s="70" t="str"/>
      <c r="L293" s="70" t="str"/>
      <c r="M293" s="70" t="str"/>
      <c r="N293" s="70" t="str"/>
      <c r="O293" s="70" t="str"/>
      <c r="P293" s="27" t="str"/>
      <c r="Q293" s="27" t="str"/>
      <c r="R293" s="27" t="str"/>
      <c r="S293" s="27" t="str"/>
      <c r="T293" s="27" t="str"/>
      <c r="U293" s="27" t="str"/>
      <c r="V293" s="27" t="str"/>
      <c r="W293" s="27" t="str"/>
      <c r="X293" s="71">
        <f>IF(OR(F293="",I293=""),"",ROUND((I293-F293)*1440,2))</f>
        <v/>
      </c>
      <c r="Y293" s="71">
        <f>IF(OR(M293&lt;&gt;"Yes",I293="",N293=""),"",ROUND((N293-I293)*1440,2))</f>
        <v/>
      </c>
      <c r="Z293" s="71">
        <f>IF(OR(F293="",O293=""),"",ROUND((O293-F293)*1440,2))</f>
        <v/>
      </c>
      <c r="AA293" s="72">
        <f>IF(E293="Yes",IF(OR(G293="",P293&lt;&gt;1),1,0),0)</f>
        <v/>
      </c>
      <c r="AB293" s="72">
        <f>IF(E293="Yes",IF(Q293="No",1,0),0)</f>
        <v/>
      </c>
      <c r="AC293" s="72">
        <f>IF(E293="Yes",IF(P293&gt;1,1,0),0)</f>
        <v/>
      </c>
      <c r="AD293" s="72">
        <f>IF(AND(E293="Yes",J293&lt;&gt;"",K293&lt;&gt;"",J293&lt;&gt;K293),1,0)</f>
        <v/>
      </c>
      <c r="AE293" s="72">
        <f>IF(E293="Yes",IF(OR(I293="",X293&gt;U293),1,0),0)</f>
        <v/>
      </c>
      <c r="AF293" s="72">
        <f>IF(M293="Yes",IF(OR(N293="",Y293&gt;V293),1,0),0)</f>
        <v/>
      </c>
      <c r="AG293" s="72">
        <f>IF(E293="Yes",IF(AND(AA293=0,AC293=0,AD293=0,AE293=0,J293&lt;&gt;"",K293&lt;&gt;""),1,0),0)</f>
        <v/>
      </c>
      <c r="AH293" s="27">
        <f>IF(E293&lt;&gt;"Yes","Excluded",IF(OR(AA293=1,AC293=1,AD293=1,AE293=1,AF293=1,AJ293=1),"Fail",IF(OR(AND(AB293=1,OR(R293&lt;&gt;"Yes",S293&lt;&gt;"Yes")),AK293=1),"Warning","Pass")))</f>
        <v/>
      </c>
      <c r="AI293" s="27" t="str"/>
      <c r="AJ293" s="73">
        <f>IF(E293="Yes",IF(OR(O293="",Z293&gt;W293),1,0),0)</f>
        <v/>
      </c>
      <c r="AK293" s="73">
        <f>IF(E293="Yes",IF(T293="Yes",0,1),0)</f>
        <v/>
      </c>
    </row>
    <row r="294">
      <c r="A294" s="27" t="str"/>
      <c r="B294" s="27" t="str"/>
      <c r="C294" s="27" t="str"/>
      <c r="D294" s="27" t="str"/>
      <c r="E294" s="27" t="str"/>
      <c r="F294" s="70" t="str"/>
      <c r="G294" s="70" t="str"/>
      <c r="H294" s="70" t="str"/>
      <c r="I294" s="70" t="str"/>
      <c r="J294" s="70" t="str"/>
      <c r="K294" s="70" t="str"/>
      <c r="L294" s="70" t="str"/>
      <c r="M294" s="70" t="str"/>
      <c r="N294" s="70" t="str"/>
      <c r="O294" s="70" t="str"/>
      <c r="P294" s="27" t="str"/>
      <c r="Q294" s="27" t="str"/>
      <c r="R294" s="27" t="str"/>
      <c r="S294" s="27" t="str"/>
      <c r="T294" s="27" t="str"/>
      <c r="U294" s="27" t="str"/>
      <c r="V294" s="27" t="str"/>
      <c r="W294" s="27" t="str"/>
      <c r="X294" s="71">
        <f>IF(OR(F294="",I294=""),"",ROUND((I294-F294)*1440,2))</f>
        <v/>
      </c>
      <c r="Y294" s="71">
        <f>IF(OR(M294&lt;&gt;"Yes",I294="",N294=""),"",ROUND((N294-I294)*1440,2))</f>
        <v/>
      </c>
      <c r="Z294" s="71">
        <f>IF(OR(F294="",O294=""),"",ROUND((O294-F294)*1440,2))</f>
        <v/>
      </c>
      <c r="AA294" s="72">
        <f>IF(E294="Yes",IF(OR(G294="",P294&lt;&gt;1),1,0),0)</f>
        <v/>
      </c>
      <c r="AB294" s="72">
        <f>IF(E294="Yes",IF(Q294="No",1,0),0)</f>
        <v/>
      </c>
      <c r="AC294" s="72">
        <f>IF(E294="Yes",IF(P294&gt;1,1,0),0)</f>
        <v/>
      </c>
      <c r="AD294" s="72">
        <f>IF(AND(E294="Yes",J294&lt;&gt;"",K294&lt;&gt;"",J294&lt;&gt;K294),1,0)</f>
        <v/>
      </c>
      <c r="AE294" s="72">
        <f>IF(E294="Yes",IF(OR(I294="",X294&gt;U294),1,0),0)</f>
        <v/>
      </c>
      <c r="AF294" s="72">
        <f>IF(M294="Yes",IF(OR(N294="",Y294&gt;V294),1,0),0)</f>
        <v/>
      </c>
      <c r="AG294" s="72">
        <f>IF(E294="Yes",IF(AND(AA294=0,AC294=0,AD294=0,AE294=0,J294&lt;&gt;"",K294&lt;&gt;""),1,0),0)</f>
        <v/>
      </c>
      <c r="AH294" s="27">
        <f>IF(E294&lt;&gt;"Yes","Excluded",IF(OR(AA294=1,AC294=1,AD294=1,AE294=1,AF294=1,AJ294=1),"Fail",IF(OR(AND(AB294=1,OR(R294&lt;&gt;"Yes",S294&lt;&gt;"Yes")),AK294=1),"Warning","Pass")))</f>
        <v/>
      </c>
      <c r="AI294" s="27" t="str"/>
      <c r="AJ294" s="73">
        <f>IF(E294="Yes",IF(OR(O294="",Z294&gt;W294),1,0),0)</f>
        <v/>
      </c>
      <c r="AK294" s="73">
        <f>IF(E294="Yes",IF(T294="Yes",0,1),0)</f>
        <v/>
      </c>
    </row>
    <row r="295">
      <c r="A295" s="27" t="str"/>
      <c r="B295" s="27" t="str"/>
      <c r="C295" s="27" t="str"/>
      <c r="D295" s="27" t="str"/>
      <c r="E295" s="27" t="str"/>
      <c r="F295" s="70" t="str"/>
      <c r="G295" s="70" t="str"/>
      <c r="H295" s="70" t="str"/>
      <c r="I295" s="70" t="str"/>
      <c r="J295" s="70" t="str"/>
      <c r="K295" s="70" t="str"/>
      <c r="L295" s="70" t="str"/>
      <c r="M295" s="70" t="str"/>
      <c r="N295" s="70" t="str"/>
      <c r="O295" s="70" t="str"/>
      <c r="P295" s="27" t="str"/>
      <c r="Q295" s="27" t="str"/>
      <c r="R295" s="27" t="str"/>
      <c r="S295" s="27" t="str"/>
      <c r="T295" s="27" t="str"/>
      <c r="U295" s="27" t="str"/>
      <c r="V295" s="27" t="str"/>
      <c r="W295" s="27" t="str"/>
      <c r="X295" s="71">
        <f>IF(OR(F295="",I295=""),"",ROUND((I295-F295)*1440,2))</f>
        <v/>
      </c>
      <c r="Y295" s="71">
        <f>IF(OR(M295&lt;&gt;"Yes",I295="",N295=""),"",ROUND((N295-I295)*1440,2))</f>
        <v/>
      </c>
      <c r="Z295" s="71">
        <f>IF(OR(F295="",O295=""),"",ROUND((O295-F295)*1440,2))</f>
        <v/>
      </c>
      <c r="AA295" s="72">
        <f>IF(E295="Yes",IF(OR(G295="",P295&lt;&gt;1),1,0),0)</f>
        <v/>
      </c>
      <c r="AB295" s="72">
        <f>IF(E295="Yes",IF(Q295="No",1,0),0)</f>
        <v/>
      </c>
      <c r="AC295" s="72">
        <f>IF(E295="Yes",IF(P295&gt;1,1,0),0)</f>
        <v/>
      </c>
      <c r="AD295" s="72">
        <f>IF(AND(E295="Yes",J295&lt;&gt;"",K295&lt;&gt;"",J295&lt;&gt;K295),1,0)</f>
        <v/>
      </c>
      <c r="AE295" s="72">
        <f>IF(E295="Yes",IF(OR(I295="",X295&gt;U295),1,0),0)</f>
        <v/>
      </c>
      <c r="AF295" s="72">
        <f>IF(M295="Yes",IF(OR(N295="",Y295&gt;V295),1,0),0)</f>
        <v/>
      </c>
      <c r="AG295" s="72">
        <f>IF(E295="Yes",IF(AND(AA295=0,AC295=0,AD295=0,AE295=0,J295&lt;&gt;"",K295&lt;&gt;""),1,0),0)</f>
        <v/>
      </c>
      <c r="AH295" s="27">
        <f>IF(E295&lt;&gt;"Yes","Excluded",IF(OR(AA295=1,AC295=1,AD295=1,AE295=1,AF295=1,AJ295=1),"Fail",IF(OR(AND(AB295=1,OR(R295&lt;&gt;"Yes",S295&lt;&gt;"Yes")),AK295=1),"Warning","Pass")))</f>
        <v/>
      </c>
      <c r="AI295" s="27" t="str"/>
      <c r="AJ295" s="73">
        <f>IF(E295="Yes",IF(OR(O295="",Z295&gt;W295),1,0),0)</f>
        <v/>
      </c>
      <c r="AK295" s="73">
        <f>IF(E295="Yes",IF(T295="Yes",0,1),0)</f>
        <v/>
      </c>
    </row>
    <row r="296">
      <c r="A296" s="27" t="str"/>
      <c r="B296" s="27" t="str"/>
      <c r="C296" s="27" t="str"/>
      <c r="D296" s="27" t="str"/>
      <c r="E296" s="27" t="str"/>
      <c r="F296" s="70" t="str"/>
      <c r="G296" s="70" t="str"/>
      <c r="H296" s="70" t="str"/>
      <c r="I296" s="70" t="str"/>
      <c r="J296" s="70" t="str"/>
      <c r="K296" s="70" t="str"/>
      <c r="L296" s="70" t="str"/>
      <c r="M296" s="70" t="str"/>
      <c r="N296" s="70" t="str"/>
      <c r="O296" s="70" t="str"/>
      <c r="P296" s="27" t="str"/>
      <c r="Q296" s="27" t="str"/>
      <c r="R296" s="27" t="str"/>
      <c r="S296" s="27" t="str"/>
      <c r="T296" s="27" t="str"/>
      <c r="U296" s="27" t="str"/>
      <c r="V296" s="27" t="str"/>
      <c r="W296" s="27" t="str"/>
      <c r="X296" s="71">
        <f>IF(OR(F296="",I296=""),"",ROUND((I296-F296)*1440,2))</f>
        <v/>
      </c>
      <c r="Y296" s="71">
        <f>IF(OR(M296&lt;&gt;"Yes",I296="",N296=""),"",ROUND((N296-I296)*1440,2))</f>
        <v/>
      </c>
      <c r="Z296" s="71">
        <f>IF(OR(F296="",O296=""),"",ROUND((O296-F296)*1440,2))</f>
        <v/>
      </c>
      <c r="AA296" s="72">
        <f>IF(E296="Yes",IF(OR(G296="",P296&lt;&gt;1),1,0),0)</f>
        <v/>
      </c>
      <c r="AB296" s="72">
        <f>IF(E296="Yes",IF(Q296="No",1,0),0)</f>
        <v/>
      </c>
      <c r="AC296" s="72">
        <f>IF(E296="Yes",IF(P296&gt;1,1,0),0)</f>
        <v/>
      </c>
      <c r="AD296" s="72">
        <f>IF(AND(E296="Yes",J296&lt;&gt;"",K296&lt;&gt;"",J296&lt;&gt;K296),1,0)</f>
        <v/>
      </c>
      <c r="AE296" s="72">
        <f>IF(E296="Yes",IF(OR(I296="",X296&gt;U296),1,0),0)</f>
        <v/>
      </c>
      <c r="AF296" s="72">
        <f>IF(M296="Yes",IF(OR(N296="",Y296&gt;V296),1,0),0)</f>
        <v/>
      </c>
      <c r="AG296" s="72">
        <f>IF(E296="Yes",IF(AND(AA296=0,AC296=0,AD296=0,AE296=0,J296&lt;&gt;"",K296&lt;&gt;""),1,0),0)</f>
        <v/>
      </c>
      <c r="AH296" s="27">
        <f>IF(E296&lt;&gt;"Yes","Excluded",IF(OR(AA296=1,AC296=1,AD296=1,AE296=1,AF296=1,AJ296=1),"Fail",IF(OR(AND(AB296=1,OR(R296&lt;&gt;"Yes",S296&lt;&gt;"Yes")),AK296=1),"Warning","Pass")))</f>
        <v/>
      </c>
      <c r="AI296" s="27" t="str"/>
      <c r="AJ296" s="73">
        <f>IF(E296="Yes",IF(OR(O296="",Z296&gt;W296),1,0),0)</f>
        <v/>
      </c>
      <c r="AK296" s="73">
        <f>IF(E296="Yes",IF(T296="Yes",0,1),0)</f>
        <v/>
      </c>
    </row>
    <row r="297">
      <c r="A297" s="27" t="str"/>
      <c r="B297" s="27" t="str"/>
      <c r="C297" s="27" t="str"/>
      <c r="D297" s="27" t="str"/>
      <c r="E297" s="27" t="str"/>
      <c r="F297" s="70" t="str"/>
      <c r="G297" s="70" t="str"/>
      <c r="H297" s="70" t="str"/>
      <c r="I297" s="70" t="str"/>
      <c r="J297" s="70" t="str"/>
      <c r="K297" s="70" t="str"/>
      <c r="L297" s="70" t="str"/>
      <c r="M297" s="70" t="str"/>
      <c r="N297" s="70" t="str"/>
      <c r="O297" s="70" t="str"/>
      <c r="P297" s="27" t="str"/>
      <c r="Q297" s="27" t="str"/>
      <c r="R297" s="27" t="str"/>
      <c r="S297" s="27" t="str"/>
      <c r="T297" s="27" t="str"/>
      <c r="U297" s="27" t="str"/>
      <c r="V297" s="27" t="str"/>
      <c r="W297" s="27" t="str"/>
      <c r="X297" s="71">
        <f>IF(OR(F297="",I297=""),"",ROUND((I297-F297)*1440,2))</f>
        <v/>
      </c>
      <c r="Y297" s="71">
        <f>IF(OR(M297&lt;&gt;"Yes",I297="",N297=""),"",ROUND((N297-I297)*1440,2))</f>
        <v/>
      </c>
      <c r="Z297" s="71">
        <f>IF(OR(F297="",O297=""),"",ROUND((O297-F297)*1440,2))</f>
        <v/>
      </c>
      <c r="AA297" s="72">
        <f>IF(E297="Yes",IF(OR(G297="",P297&lt;&gt;1),1,0),0)</f>
        <v/>
      </c>
      <c r="AB297" s="72">
        <f>IF(E297="Yes",IF(Q297="No",1,0),0)</f>
        <v/>
      </c>
      <c r="AC297" s="72">
        <f>IF(E297="Yes",IF(P297&gt;1,1,0),0)</f>
        <v/>
      </c>
      <c r="AD297" s="72">
        <f>IF(AND(E297="Yes",J297&lt;&gt;"",K297&lt;&gt;"",J297&lt;&gt;K297),1,0)</f>
        <v/>
      </c>
      <c r="AE297" s="72">
        <f>IF(E297="Yes",IF(OR(I297="",X297&gt;U297),1,0),0)</f>
        <v/>
      </c>
      <c r="AF297" s="72">
        <f>IF(M297="Yes",IF(OR(N297="",Y297&gt;V297),1,0),0)</f>
        <v/>
      </c>
      <c r="AG297" s="72">
        <f>IF(E297="Yes",IF(AND(AA297=0,AC297=0,AD297=0,AE297=0,J297&lt;&gt;"",K297&lt;&gt;""),1,0),0)</f>
        <v/>
      </c>
      <c r="AH297" s="27">
        <f>IF(E297&lt;&gt;"Yes","Excluded",IF(OR(AA297=1,AC297=1,AD297=1,AE297=1,AF297=1,AJ297=1),"Fail",IF(OR(AND(AB297=1,OR(R297&lt;&gt;"Yes",S297&lt;&gt;"Yes")),AK297=1),"Warning","Pass")))</f>
        <v/>
      </c>
      <c r="AI297" s="27" t="str"/>
      <c r="AJ297" s="73">
        <f>IF(E297="Yes",IF(OR(O297="",Z297&gt;W297),1,0),0)</f>
        <v/>
      </c>
      <c r="AK297" s="73">
        <f>IF(E297="Yes",IF(T297="Yes",0,1),0)</f>
        <v/>
      </c>
    </row>
    <row r="298">
      <c r="A298" s="27" t="str"/>
      <c r="B298" s="27" t="str"/>
      <c r="C298" s="27" t="str"/>
      <c r="D298" s="27" t="str"/>
      <c r="E298" s="27" t="str"/>
      <c r="F298" s="70" t="str"/>
      <c r="G298" s="70" t="str"/>
      <c r="H298" s="70" t="str"/>
      <c r="I298" s="70" t="str"/>
      <c r="J298" s="70" t="str"/>
      <c r="K298" s="70" t="str"/>
      <c r="L298" s="70" t="str"/>
      <c r="M298" s="70" t="str"/>
      <c r="N298" s="70" t="str"/>
      <c r="O298" s="70" t="str"/>
      <c r="P298" s="27" t="str"/>
      <c r="Q298" s="27" t="str"/>
      <c r="R298" s="27" t="str"/>
      <c r="S298" s="27" t="str"/>
      <c r="T298" s="27" t="str"/>
      <c r="U298" s="27" t="str"/>
      <c r="V298" s="27" t="str"/>
      <c r="W298" s="27" t="str"/>
      <c r="X298" s="71">
        <f>IF(OR(F298="",I298=""),"",ROUND((I298-F298)*1440,2))</f>
        <v/>
      </c>
      <c r="Y298" s="71">
        <f>IF(OR(M298&lt;&gt;"Yes",I298="",N298=""),"",ROUND((N298-I298)*1440,2))</f>
        <v/>
      </c>
      <c r="Z298" s="71">
        <f>IF(OR(F298="",O298=""),"",ROUND((O298-F298)*1440,2))</f>
        <v/>
      </c>
      <c r="AA298" s="72">
        <f>IF(E298="Yes",IF(OR(G298="",P298&lt;&gt;1),1,0),0)</f>
        <v/>
      </c>
      <c r="AB298" s="72">
        <f>IF(E298="Yes",IF(Q298="No",1,0),0)</f>
        <v/>
      </c>
      <c r="AC298" s="72">
        <f>IF(E298="Yes",IF(P298&gt;1,1,0),0)</f>
        <v/>
      </c>
      <c r="AD298" s="72">
        <f>IF(AND(E298="Yes",J298&lt;&gt;"",K298&lt;&gt;"",J298&lt;&gt;K298),1,0)</f>
        <v/>
      </c>
      <c r="AE298" s="72">
        <f>IF(E298="Yes",IF(OR(I298="",X298&gt;U298),1,0),0)</f>
        <v/>
      </c>
      <c r="AF298" s="72">
        <f>IF(M298="Yes",IF(OR(N298="",Y298&gt;V298),1,0),0)</f>
        <v/>
      </c>
      <c r="AG298" s="72">
        <f>IF(E298="Yes",IF(AND(AA298=0,AC298=0,AD298=0,AE298=0,J298&lt;&gt;"",K298&lt;&gt;""),1,0),0)</f>
        <v/>
      </c>
      <c r="AH298" s="27">
        <f>IF(E298&lt;&gt;"Yes","Excluded",IF(OR(AA298=1,AC298=1,AD298=1,AE298=1,AF298=1,AJ298=1),"Fail",IF(OR(AND(AB298=1,OR(R298&lt;&gt;"Yes",S298&lt;&gt;"Yes")),AK298=1),"Warning","Pass")))</f>
        <v/>
      </c>
      <c r="AI298" s="27" t="str"/>
      <c r="AJ298" s="73">
        <f>IF(E298="Yes",IF(OR(O298="",Z298&gt;W298),1,0),0)</f>
        <v/>
      </c>
      <c r="AK298" s="73">
        <f>IF(E298="Yes",IF(T298="Yes",0,1),0)</f>
        <v/>
      </c>
    </row>
    <row r="299">
      <c r="A299" s="27" t="str"/>
      <c r="B299" s="27" t="str"/>
      <c r="C299" s="27" t="str"/>
      <c r="D299" s="27" t="str"/>
      <c r="E299" s="27" t="str"/>
      <c r="F299" s="70" t="str"/>
      <c r="G299" s="70" t="str"/>
      <c r="H299" s="70" t="str"/>
      <c r="I299" s="70" t="str"/>
      <c r="J299" s="70" t="str"/>
      <c r="K299" s="70" t="str"/>
      <c r="L299" s="70" t="str"/>
      <c r="M299" s="70" t="str"/>
      <c r="N299" s="70" t="str"/>
      <c r="O299" s="70" t="str"/>
      <c r="P299" s="27" t="str"/>
      <c r="Q299" s="27" t="str"/>
      <c r="R299" s="27" t="str"/>
      <c r="S299" s="27" t="str"/>
      <c r="T299" s="27" t="str"/>
      <c r="U299" s="27" t="str"/>
      <c r="V299" s="27" t="str"/>
      <c r="W299" s="27" t="str"/>
      <c r="X299" s="71">
        <f>IF(OR(F299="",I299=""),"",ROUND((I299-F299)*1440,2))</f>
        <v/>
      </c>
      <c r="Y299" s="71">
        <f>IF(OR(M299&lt;&gt;"Yes",I299="",N299=""),"",ROUND((N299-I299)*1440,2))</f>
        <v/>
      </c>
      <c r="Z299" s="71">
        <f>IF(OR(F299="",O299=""),"",ROUND((O299-F299)*1440,2))</f>
        <v/>
      </c>
      <c r="AA299" s="72">
        <f>IF(E299="Yes",IF(OR(G299="",P299&lt;&gt;1),1,0),0)</f>
        <v/>
      </c>
      <c r="AB299" s="72">
        <f>IF(E299="Yes",IF(Q299="No",1,0),0)</f>
        <v/>
      </c>
      <c r="AC299" s="72">
        <f>IF(E299="Yes",IF(P299&gt;1,1,0),0)</f>
        <v/>
      </c>
      <c r="AD299" s="72">
        <f>IF(AND(E299="Yes",J299&lt;&gt;"",K299&lt;&gt;"",J299&lt;&gt;K299),1,0)</f>
        <v/>
      </c>
      <c r="AE299" s="72">
        <f>IF(E299="Yes",IF(OR(I299="",X299&gt;U299),1,0),0)</f>
        <v/>
      </c>
      <c r="AF299" s="72">
        <f>IF(M299="Yes",IF(OR(N299="",Y299&gt;V299),1,0),0)</f>
        <v/>
      </c>
      <c r="AG299" s="72">
        <f>IF(E299="Yes",IF(AND(AA299=0,AC299=0,AD299=0,AE299=0,J299&lt;&gt;"",K299&lt;&gt;""),1,0),0)</f>
        <v/>
      </c>
      <c r="AH299" s="27">
        <f>IF(E299&lt;&gt;"Yes","Excluded",IF(OR(AA299=1,AC299=1,AD299=1,AE299=1,AF299=1,AJ299=1),"Fail",IF(OR(AND(AB299=1,OR(R299&lt;&gt;"Yes",S299&lt;&gt;"Yes")),AK299=1),"Warning","Pass")))</f>
        <v/>
      </c>
      <c r="AI299" s="27" t="str"/>
      <c r="AJ299" s="73">
        <f>IF(E299="Yes",IF(OR(O299="",Z299&gt;W299),1,0),0)</f>
        <v/>
      </c>
      <c r="AK299" s="73">
        <f>IF(E299="Yes",IF(T299="Yes",0,1),0)</f>
        <v/>
      </c>
    </row>
    <row r="300">
      <c r="A300" s="27" t="str"/>
      <c r="B300" s="27" t="str"/>
      <c r="C300" s="27" t="str"/>
      <c r="D300" s="27" t="str"/>
      <c r="E300" s="27" t="str"/>
      <c r="F300" s="70" t="str"/>
      <c r="G300" s="70" t="str"/>
      <c r="H300" s="70" t="str"/>
      <c r="I300" s="70" t="str"/>
      <c r="J300" s="70" t="str"/>
      <c r="K300" s="70" t="str"/>
      <c r="L300" s="70" t="str"/>
      <c r="M300" s="70" t="str"/>
      <c r="N300" s="70" t="str"/>
      <c r="O300" s="70" t="str"/>
      <c r="P300" s="27" t="str"/>
      <c r="Q300" s="27" t="str"/>
      <c r="R300" s="27" t="str"/>
      <c r="S300" s="27" t="str"/>
      <c r="T300" s="27" t="str"/>
      <c r="U300" s="27" t="str"/>
      <c r="V300" s="27" t="str"/>
      <c r="W300" s="27" t="str"/>
      <c r="X300" s="71">
        <f>IF(OR(F300="",I300=""),"",ROUND((I300-F300)*1440,2))</f>
        <v/>
      </c>
      <c r="Y300" s="71">
        <f>IF(OR(M300&lt;&gt;"Yes",I300="",N300=""),"",ROUND((N300-I300)*1440,2))</f>
        <v/>
      </c>
      <c r="Z300" s="71">
        <f>IF(OR(F300="",O300=""),"",ROUND((O300-F300)*1440,2))</f>
        <v/>
      </c>
      <c r="AA300" s="72">
        <f>IF(E300="Yes",IF(OR(G300="",P300&lt;&gt;1),1,0),0)</f>
        <v/>
      </c>
      <c r="AB300" s="72">
        <f>IF(E300="Yes",IF(Q300="No",1,0),0)</f>
        <v/>
      </c>
      <c r="AC300" s="72">
        <f>IF(E300="Yes",IF(P300&gt;1,1,0),0)</f>
        <v/>
      </c>
      <c r="AD300" s="72">
        <f>IF(AND(E300="Yes",J300&lt;&gt;"",K300&lt;&gt;"",J300&lt;&gt;K300),1,0)</f>
        <v/>
      </c>
      <c r="AE300" s="72">
        <f>IF(E300="Yes",IF(OR(I300="",X300&gt;U300),1,0),0)</f>
        <v/>
      </c>
      <c r="AF300" s="72">
        <f>IF(M300="Yes",IF(OR(N300="",Y300&gt;V300),1,0),0)</f>
        <v/>
      </c>
      <c r="AG300" s="72">
        <f>IF(E300="Yes",IF(AND(AA300=0,AC300=0,AD300=0,AE300=0,J300&lt;&gt;"",K300&lt;&gt;""),1,0),0)</f>
        <v/>
      </c>
      <c r="AH300" s="27">
        <f>IF(E300&lt;&gt;"Yes","Excluded",IF(OR(AA300=1,AC300=1,AD300=1,AE300=1,AF300=1,AJ300=1),"Fail",IF(OR(AND(AB300=1,OR(R300&lt;&gt;"Yes",S300&lt;&gt;"Yes")),AK300=1),"Warning","Pass")))</f>
        <v/>
      </c>
      <c r="AI300" s="27" t="str"/>
      <c r="AJ300" s="73">
        <f>IF(E300="Yes",IF(OR(O300="",Z300&gt;W300),1,0),0)</f>
        <v/>
      </c>
      <c r="AK300" s="73">
        <f>IF(E300="Yes",IF(T300="Yes",0,1),0)</f>
        <v/>
      </c>
    </row>
    <row r="301">
      <c r="A301" s="27" t="str"/>
      <c r="B301" s="27" t="str"/>
      <c r="C301" s="27" t="str"/>
      <c r="D301" s="27" t="str"/>
      <c r="E301" s="27" t="str"/>
      <c r="F301" s="70" t="str"/>
      <c r="G301" s="70" t="str"/>
      <c r="H301" s="70" t="str"/>
      <c r="I301" s="70" t="str"/>
      <c r="J301" s="70" t="str"/>
      <c r="K301" s="70" t="str"/>
      <c r="L301" s="70" t="str"/>
      <c r="M301" s="70" t="str"/>
      <c r="N301" s="70" t="str"/>
      <c r="O301" s="70" t="str"/>
      <c r="P301" s="27" t="str"/>
      <c r="Q301" s="27" t="str"/>
      <c r="R301" s="27" t="str"/>
      <c r="S301" s="27" t="str"/>
      <c r="T301" s="27" t="str"/>
      <c r="U301" s="27" t="str"/>
      <c r="V301" s="27" t="str"/>
      <c r="W301" s="27" t="str"/>
      <c r="X301" s="71">
        <f>IF(OR(F301="",I301=""),"",ROUND((I301-F301)*1440,2))</f>
        <v/>
      </c>
      <c r="Y301" s="71">
        <f>IF(OR(M301&lt;&gt;"Yes",I301="",N301=""),"",ROUND((N301-I301)*1440,2))</f>
        <v/>
      </c>
      <c r="Z301" s="71">
        <f>IF(OR(F301="",O301=""),"",ROUND((O301-F301)*1440,2))</f>
        <v/>
      </c>
      <c r="AA301" s="72">
        <f>IF(E301="Yes",IF(OR(G301="",P301&lt;&gt;1),1,0),0)</f>
        <v/>
      </c>
      <c r="AB301" s="72">
        <f>IF(E301="Yes",IF(Q301="No",1,0),0)</f>
        <v/>
      </c>
      <c r="AC301" s="72">
        <f>IF(E301="Yes",IF(P301&gt;1,1,0),0)</f>
        <v/>
      </c>
      <c r="AD301" s="72">
        <f>IF(AND(E301="Yes",J301&lt;&gt;"",K301&lt;&gt;"",J301&lt;&gt;K301),1,0)</f>
        <v/>
      </c>
      <c r="AE301" s="72">
        <f>IF(E301="Yes",IF(OR(I301="",X301&gt;U301),1,0),0)</f>
        <v/>
      </c>
      <c r="AF301" s="72">
        <f>IF(M301="Yes",IF(OR(N301="",Y301&gt;V301),1,0),0)</f>
        <v/>
      </c>
      <c r="AG301" s="72">
        <f>IF(E301="Yes",IF(AND(AA301=0,AC301=0,AD301=0,AE301=0,J301&lt;&gt;"",K301&lt;&gt;""),1,0),0)</f>
        <v/>
      </c>
      <c r="AH301" s="27">
        <f>IF(E301&lt;&gt;"Yes","Excluded",IF(OR(AA301=1,AC301=1,AD301=1,AE301=1,AF301=1,AJ301=1),"Fail",IF(OR(AND(AB301=1,OR(R301&lt;&gt;"Yes",S301&lt;&gt;"Yes")),AK301=1),"Warning","Pass")))</f>
        <v/>
      </c>
      <c r="AI301" s="27" t="str"/>
      <c r="AJ301" s="73">
        <f>IF(E301="Yes",IF(OR(O301="",Z301&gt;W301),1,0),0)</f>
        <v/>
      </c>
      <c r="AK301" s="73">
        <f>IF(E301="Yes",IF(T301="Yes",0,1),0)</f>
        <v/>
      </c>
    </row>
    <row r="302">
      <c r="A302" s="27" t="str"/>
      <c r="B302" s="27" t="str"/>
      <c r="C302" s="27" t="str"/>
      <c r="D302" s="27" t="str"/>
      <c r="E302" s="27" t="str"/>
      <c r="F302" s="70" t="str"/>
      <c r="G302" s="70" t="str"/>
      <c r="H302" s="70" t="str"/>
      <c r="I302" s="70" t="str"/>
      <c r="J302" s="70" t="str"/>
      <c r="K302" s="70" t="str"/>
      <c r="L302" s="70" t="str"/>
      <c r="M302" s="70" t="str"/>
      <c r="N302" s="70" t="str"/>
      <c r="O302" s="70" t="str"/>
      <c r="P302" s="27" t="str"/>
      <c r="Q302" s="27" t="str"/>
      <c r="R302" s="27" t="str"/>
      <c r="S302" s="27" t="str"/>
      <c r="T302" s="27" t="str"/>
      <c r="U302" s="27" t="str"/>
      <c r="V302" s="27" t="str"/>
      <c r="W302" s="27" t="str"/>
      <c r="X302" s="71">
        <f>IF(OR(F302="",I302=""),"",ROUND((I302-F302)*1440,2))</f>
        <v/>
      </c>
      <c r="Y302" s="71">
        <f>IF(OR(M302&lt;&gt;"Yes",I302="",N302=""),"",ROUND((N302-I302)*1440,2))</f>
        <v/>
      </c>
      <c r="Z302" s="71">
        <f>IF(OR(F302="",O302=""),"",ROUND((O302-F302)*1440,2))</f>
        <v/>
      </c>
      <c r="AA302" s="72">
        <f>IF(E302="Yes",IF(OR(G302="",P302&lt;&gt;1),1,0),0)</f>
        <v/>
      </c>
      <c r="AB302" s="72">
        <f>IF(E302="Yes",IF(Q302="No",1,0),0)</f>
        <v/>
      </c>
      <c r="AC302" s="72">
        <f>IF(E302="Yes",IF(P302&gt;1,1,0),0)</f>
        <v/>
      </c>
      <c r="AD302" s="72">
        <f>IF(AND(E302="Yes",J302&lt;&gt;"",K302&lt;&gt;"",J302&lt;&gt;K302),1,0)</f>
        <v/>
      </c>
      <c r="AE302" s="72">
        <f>IF(E302="Yes",IF(OR(I302="",X302&gt;U302),1,0),0)</f>
        <v/>
      </c>
      <c r="AF302" s="72">
        <f>IF(M302="Yes",IF(OR(N302="",Y302&gt;V302),1,0),0)</f>
        <v/>
      </c>
      <c r="AG302" s="72">
        <f>IF(E302="Yes",IF(AND(AA302=0,AC302=0,AD302=0,AE302=0,J302&lt;&gt;"",K302&lt;&gt;""),1,0),0)</f>
        <v/>
      </c>
      <c r="AH302" s="27">
        <f>IF(E302&lt;&gt;"Yes","Excluded",IF(OR(AA302=1,AC302=1,AD302=1,AE302=1,AF302=1,AJ302=1),"Fail",IF(OR(AND(AB302=1,OR(R302&lt;&gt;"Yes",S302&lt;&gt;"Yes")),AK302=1),"Warning","Pass")))</f>
        <v/>
      </c>
      <c r="AI302" s="27" t="str"/>
      <c r="AJ302" s="73">
        <f>IF(E302="Yes",IF(OR(O302="",Z302&gt;W302),1,0),0)</f>
        <v/>
      </c>
      <c r="AK302" s="73">
        <f>IF(E302="Yes",IF(T302="Yes",0,1),0)</f>
        <v/>
      </c>
    </row>
    <row r="303">
      <c r="A303" s="27" t="str"/>
      <c r="B303" s="27" t="str"/>
      <c r="C303" s="27" t="str"/>
      <c r="D303" s="27" t="str"/>
      <c r="E303" s="27" t="str"/>
      <c r="F303" s="70" t="str"/>
      <c r="G303" s="70" t="str"/>
      <c r="H303" s="70" t="str"/>
      <c r="I303" s="70" t="str"/>
      <c r="J303" s="70" t="str"/>
      <c r="K303" s="70" t="str"/>
      <c r="L303" s="70" t="str"/>
      <c r="M303" s="70" t="str"/>
      <c r="N303" s="70" t="str"/>
      <c r="O303" s="70" t="str"/>
      <c r="P303" s="27" t="str"/>
      <c r="Q303" s="27" t="str"/>
      <c r="R303" s="27" t="str"/>
      <c r="S303" s="27" t="str"/>
      <c r="T303" s="27" t="str"/>
      <c r="U303" s="27" t="str"/>
      <c r="V303" s="27" t="str"/>
      <c r="W303" s="27" t="str"/>
      <c r="X303" s="71">
        <f>IF(OR(F303="",I303=""),"",ROUND((I303-F303)*1440,2))</f>
        <v/>
      </c>
      <c r="Y303" s="71">
        <f>IF(OR(M303&lt;&gt;"Yes",I303="",N303=""),"",ROUND((N303-I303)*1440,2))</f>
        <v/>
      </c>
      <c r="Z303" s="71">
        <f>IF(OR(F303="",O303=""),"",ROUND((O303-F303)*1440,2))</f>
        <v/>
      </c>
      <c r="AA303" s="72">
        <f>IF(E303="Yes",IF(OR(G303="",P303&lt;&gt;1),1,0),0)</f>
        <v/>
      </c>
      <c r="AB303" s="72">
        <f>IF(E303="Yes",IF(Q303="No",1,0),0)</f>
        <v/>
      </c>
      <c r="AC303" s="72">
        <f>IF(E303="Yes",IF(P303&gt;1,1,0),0)</f>
        <v/>
      </c>
      <c r="AD303" s="72">
        <f>IF(AND(E303="Yes",J303&lt;&gt;"",K303&lt;&gt;"",J303&lt;&gt;K303),1,0)</f>
        <v/>
      </c>
      <c r="AE303" s="72">
        <f>IF(E303="Yes",IF(OR(I303="",X303&gt;U303),1,0),0)</f>
        <v/>
      </c>
      <c r="AF303" s="72">
        <f>IF(M303="Yes",IF(OR(N303="",Y303&gt;V303),1,0),0)</f>
        <v/>
      </c>
      <c r="AG303" s="72">
        <f>IF(E303="Yes",IF(AND(AA303=0,AC303=0,AD303=0,AE303=0,J303&lt;&gt;"",K303&lt;&gt;""),1,0),0)</f>
        <v/>
      </c>
      <c r="AH303" s="27">
        <f>IF(E303&lt;&gt;"Yes","Excluded",IF(OR(AA303=1,AC303=1,AD303=1,AE303=1,AF303=1,AJ303=1),"Fail",IF(OR(AND(AB303=1,OR(R303&lt;&gt;"Yes",S303&lt;&gt;"Yes")),AK303=1),"Warning","Pass")))</f>
        <v/>
      </c>
      <c r="AI303" s="27" t="str"/>
      <c r="AJ303" s="73">
        <f>IF(E303="Yes",IF(OR(O303="",Z303&gt;W303),1,0),0)</f>
        <v/>
      </c>
      <c r="AK303" s="73">
        <f>IF(E303="Yes",IF(T303="Yes",0,1),0)</f>
        <v/>
      </c>
    </row>
    <row r="304">
      <c r="A304" s="27" t="str"/>
      <c r="B304" s="27" t="str"/>
      <c r="C304" s="27" t="str"/>
      <c r="D304" s="27" t="str"/>
      <c r="E304" s="27" t="str"/>
      <c r="F304" s="70" t="str"/>
      <c r="G304" s="70" t="str"/>
      <c r="H304" s="70" t="str"/>
      <c r="I304" s="70" t="str"/>
      <c r="J304" s="70" t="str"/>
      <c r="K304" s="70" t="str"/>
      <c r="L304" s="70" t="str"/>
      <c r="M304" s="70" t="str"/>
      <c r="N304" s="70" t="str"/>
      <c r="O304" s="70" t="str"/>
      <c r="P304" s="27" t="str"/>
      <c r="Q304" s="27" t="str"/>
      <c r="R304" s="27" t="str"/>
      <c r="S304" s="27" t="str"/>
      <c r="T304" s="27" t="str"/>
      <c r="U304" s="27" t="str"/>
      <c r="V304" s="27" t="str"/>
      <c r="W304" s="27" t="str"/>
      <c r="X304" s="71">
        <f>IF(OR(F304="",I304=""),"",ROUND((I304-F304)*1440,2))</f>
        <v/>
      </c>
      <c r="Y304" s="71">
        <f>IF(OR(M304&lt;&gt;"Yes",I304="",N304=""),"",ROUND((N304-I304)*1440,2))</f>
        <v/>
      </c>
      <c r="Z304" s="71">
        <f>IF(OR(F304="",O304=""),"",ROUND((O304-F304)*1440,2))</f>
        <v/>
      </c>
      <c r="AA304" s="72">
        <f>IF(E304="Yes",IF(OR(G304="",P304&lt;&gt;1),1,0),0)</f>
        <v/>
      </c>
      <c r="AB304" s="72">
        <f>IF(E304="Yes",IF(Q304="No",1,0),0)</f>
        <v/>
      </c>
      <c r="AC304" s="72">
        <f>IF(E304="Yes",IF(P304&gt;1,1,0),0)</f>
        <v/>
      </c>
      <c r="AD304" s="72">
        <f>IF(AND(E304="Yes",J304&lt;&gt;"",K304&lt;&gt;"",J304&lt;&gt;K304),1,0)</f>
        <v/>
      </c>
      <c r="AE304" s="72">
        <f>IF(E304="Yes",IF(OR(I304="",X304&gt;U304),1,0),0)</f>
        <v/>
      </c>
      <c r="AF304" s="72">
        <f>IF(M304="Yes",IF(OR(N304="",Y304&gt;V304),1,0),0)</f>
        <v/>
      </c>
      <c r="AG304" s="72">
        <f>IF(E304="Yes",IF(AND(AA304=0,AC304=0,AD304=0,AE304=0,J304&lt;&gt;"",K304&lt;&gt;""),1,0),0)</f>
        <v/>
      </c>
      <c r="AH304" s="27">
        <f>IF(E304&lt;&gt;"Yes","Excluded",IF(OR(AA304=1,AC304=1,AD304=1,AE304=1,AF304=1,AJ304=1),"Fail",IF(OR(AND(AB304=1,OR(R304&lt;&gt;"Yes",S304&lt;&gt;"Yes")),AK304=1),"Warning","Pass")))</f>
        <v/>
      </c>
      <c r="AI304" s="27" t="str"/>
      <c r="AJ304" s="73">
        <f>IF(E304="Yes",IF(OR(O304="",Z304&gt;W304),1,0),0)</f>
        <v/>
      </c>
      <c r="AK304" s="73">
        <f>IF(E304="Yes",IF(T304="Yes",0,1),0)</f>
        <v/>
      </c>
    </row>
    <row r="305">
      <c r="A305" s="27" t="str"/>
      <c r="B305" s="27" t="str"/>
      <c r="C305" s="27" t="str"/>
      <c r="D305" s="27" t="str"/>
      <c r="E305" s="27" t="str"/>
      <c r="F305" s="70" t="str"/>
      <c r="G305" s="70" t="str"/>
      <c r="H305" s="70" t="str"/>
      <c r="I305" s="70" t="str"/>
      <c r="J305" s="70" t="str"/>
      <c r="K305" s="70" t="str"/>
      <c r="L305" s="70" t="str"/>
      <c r="M305" s="70" t="str"/>
      <c r="N305" s="70" t="str"/>
      <c r="O305" s="70" t="str"/>
      <c r="P305" s="27" t="str"/>
      <c r="Q305" s="27" t="str"/>
      <c r="R305" s="27" t="str"/>
      <c r="S305" s="27" t="str"/>
      <c r="T305" s="27" t="str"/>
      <c r="U305" s="27" t="str"/>
      <c r="V305" s="27" t="str"/>
      <c r="W305" s="27" t="str"/>
      <c r="X305" s="71">
        <f>IF(OR(F305="",I305=""),"",ROUND((I305-F305)*1440,2))</f>
        <v/>
      </c>
      <c r="Y305" s="71">
        <f>IF(OR(M305&lt;&gt;"Yes",I305="",N305=""),"",ROUND((N305-I305)*1440,2))</f>
        <v/>
      </c>
      <c r="Z305" s="71">
        <f>IF(OR(F305="",O305=""),"",ROUND((O305-F305)*1440,2))</f>
        <v/>
      </c>
      <c r="AA305" s="72">
        <f>IF(E305="Yes",IF(OR(G305="",P305&lt;&gt;1),1,0),0)</f>
        <v/>
      </c>
      <c r="AB305" s="72">
        <f>IF(E305="Yes",IF(Q305="No",1,0),0)</f>
        <v/>
      </c>
      <c r="AC305" s="72">
        <f>IF(E305="Yes",IF(P305&gt;1,1,0),0)</f>
        <v/>
      </c>
      <c r="AD305" s="72">
        <f>IF(AND(E305="Yes",J305&lt;&gt;"",K305&lt;&gt;"",J305&lt;&gt;K305),1,0)</f>
        <v/>
      </c>
      <c r="AE305" s="72">
        <f>IF(E305="Yes",IF(OR(I305="",X305&gt;U305),1,0),0)</f>
        <v/>
      </c>
      <c r="AF305" s="72">
        <f>IF(M305="Yes",IF(OR(N305="",Y305&gt;V305),1,0),0)</f>
        <v/>
      </c>
      <c r="AG305" s="72">
        <f>IF(E305="Yes",IF(AND(AA305=0,AC305=0,AD305=0,AE305=0,J305&lt;&gt;"",K305&lt;&gt;""),1,0),0)</f>
        <v/>
      </c>
      <c r="AH305" s="27">
        <f>IF(E305&lt;&gt;"Yes","Excluded",IF(OR(AA305=1,AC305=1,AD305=1,AE305=1,AF305=1,AJ305=1),"Fail",IF(OR(AND(AB305=1,OR(R305&lt;&gt;"Yes",S305&lt;&gt;"Yes")),AK305=1),"Warning","Pass")))</f>
        <v/>
      </c>
      <c r="AI305" s="27" t="str"/>
      <c r="AJ305" s="73">
        <f>IF(E305="Yes",IF(OR(O305="",Z305&gt;W305),1,0),0)</f>
        <v/>
      </c>
      <c r="AK305" s="73">
        <f>IF(E305="Yes",IF(T305="Yes",0,1),0)</f>
        <v/>
      </c>
    </row>
    <row r="306">
      <c r="A306" s="27" t="str"/>
      <c r="B306" s="27" t="str"/>
      <c r="C306" s="27" t="str"/>
      <c r="D306" s="27" t="str"/>
      <c r="E306" s="27" t="str"/>
      <c r="F306" s="70" t="str"/>
      <c r="G306" s="70" t="str"/>
      <c r="H306" s="70" t="str"/>
      <c r="I306" s="70" t="str"/>
      <c r="J306" s="70" t="str"/>
      <c r="K306" s="70" t="str"/>
      <c r="L306" s="70" t="str"/>
      <c r="M306" s="70" t="str"/>
      <c r="N306" s="70" t="str"/>
      <c r="O306" s="70" t="str"/>
      <c r="P306" s="27" t="str"/>
      <c r="Q306" s="27" t="str"/>
      <c r="R306" s="27" t="str"/>
      <c r="S306" s="27" t="str"/>
      <c r="T306" s="27" t="str"/>
      <c r="U306" s="27" t="str"/>
      <c r="V306" s="27" t="str"/>
      <c r="W306" s="27" t="str"/>
      <c r="X306" s="71">
        <f>IF(OR(F306="",I306=""),"",ROUND((I306-F306)*1440,2))</f>
        <v/>
      </c>
      <c r="Y306" s="71">
        <f>IF(OR(M306&lt;&gt;"Yes",I306="",N306=""),"",ROUND((N306-I306)*1440,2))</f>
        <v/>
      </c>
      <c r="Z306" s="71">
        <f>IF(OR(F306="",O306=""),"",ROUND((O306-F306)*1440,2))</f>
        <v/>
      </c>
      <c r="AA306" s="72">
        <f>IF(E306="Yes",IF(OR(G306="",P306&lt;&gt;1),1,0),0)</f>
        <v/>
      </c>
      <c r="AB306" s="72">
        <f>IF(E306="Yes",IF(Q306="No",1,0),0)</f>
        <v/>
      </c>
      <c r="AC306" s="72">
        <f>IF(E306="Yes",IF(P306&gt;1,1,0),0)</f>
        <v/>
      </c>
      <c r="AD306" s="72">
        <f>IF(AND(E306="Yes",J306&lt;&gt;"",K306&lt;&gt;"",J306&lt;&gt;K306),1,0)</f>
        <v/>
      </c>
      <c r="AE306" s="72">
        <f>IF(E306="Yes",IF(OR(I306="",X306&gt;U306),1,0),0)</f>
        <v/>
      </c>
      <c r="AF306" s="72">
        <f>IF(M306="Yes",IF(OR(N306="",Y306&gt;V306),1,0),0)</f>
        <v/>
      </c>
      <c r="AG306" s="72">
        <f>IF(E306="Yes",IF(AND(AA306=0,AC306=0,AD306=0,AE306=0,J306&lt;&gt;"",K306&lt;&gt;""),1,0),0)</f>
        <v/>
      </c>
      <c r="AH306" s="27">
        <f>IF(E306&lt;&gt;"Yes","Excluded",IF(OR(AA306=1,AC306=1,AD306=1,AE306=1,AF306=1,AJ306=1),"Fail",IF(OR(AND(AB306=1,OR(R306&lt;&gt;"Yes",S306&lt;&gt;"Yes")),AK306=1),"Warning","Pass")))</f>
        <v/>
      </c>
      <c r="AI306" s="27" t="str"/>
      <c r="AJ306" s="73">
        <f>IF(E306="Yes",IF(OR(O306="",Z306&gt;W306),1,0),0)</f>
        <v/>
      </c>
      <c r="AK306" s="73">
        <f>IF(E306="Yes",IF(T306="Yes",0,1),0)</f>
        <v/>
      </c>
    </row>
    <row r="307">
      <c r="A307" s="27" t="str"/>
      <c r="B307" s="27" t="str"/>
      <c r="C307" s="27" t="str"/>
      <c r="D307" s="27" t="str"/>
      <c r="E307" s="27" t="str"/>
      <c r="F307" s="70" t="str"/>
      <c r="G307" s="70" t="str"/>
      <c r="H307" s="70" t="str"/>
      <c r="I307" s="70" t="str"/>
      <c r="J307" s="70" t="str"/>
      <c r="K307" s="70" t="str"/>
      <c r="L307" s="70" t="str"/>
      <c r="M307" s="70" t="str"/>
      <c r="N307" s="70" t="str"/>
      <c r="O307" s="70" t="str"/>
      <c r="P307" s="27" t="str"/>
      <c r="Q307" s="27" t="str"/>
      <c r="R307" s="27" t="str"/>
      <c r="S307" s="27" t="str"/>
      <c r="T307" s="27" t="str"/>
      <c r="U307" s="27" t="str"/>
      <c r="V307" s="27" t="str"/>
      <c r="W307" s="27" t="str"/>
      <c r="X307" s="71">
        <f>IF(OR(F307="",I307=""),"",ROUND((I307-F307)*1440,2))</f>
        <v/>
      </c>
      <c r="Y307" s="71">
        <f>IF(OR(M307&lt;&gt;"Yes",I307="",N307=""),"",ROUND((N307-I307)*1440,2))</f>
        <v/>
      </c>
      <c r="Z307" s="71">
        <f>IF(OR(F307="",O307=""),"",ROUND((O307-F307)*1440,2))</f>
        <v/>
      </c>
      <c r="AA307" s="72">
        <f>IF(E307="Yes",IF(OR(G307="",P307&lt;&gt;1),1,0),0)</f>
        <v/>
      </c>
      <c r="AB307" s="72">
        <f>IF(E307="Yes",IF(Q307="No",1,0),0)</f>
        <v/>
      </c>
      <c r="AC307" s="72">
        <f>IF(E307="Yes",IF(P307&gt;1,1,0),0)</f>
        <v/>
      </c>
      <c r="AD307" s="72">
        <f>IF(AND(E307="Yes",J307&lt;&gt;"",K307&lt;&gt;"",J307&lt;&gt;K307),1,0)</f>
        <v/>
      </c>
      <c r="AE307" s="72">
        <f>IF(E307="Yes",IF(OR(I307="",X307&gt;U307),1,0),0)</f>
        <v/>
      </c>
      <c r="AF307" s="72">
        <f>IF(M307="Yes",IF(OR(N307="",Y307&gt;V307),1,0),0)</f>
        <v/>
      </c>
      <c r="AG307" s="72">
        <f>IF(E307="Yes",IF(AND(AA307=0,AC307=0,AD307=0,AE307=0,J307&lt;&gt;"",K307&lt;&gt;""),1,0),0)</f>
        <v/>
      </c>
      <c r="AH307" s="27">
        <f>IF(E307&lt;&gt;"Yes","Excluded",IF(OR(AA307=1,AC307=1,AD307=1,AE307=1,AF307=1,AJ307=1),"Fail",IF(OR(AND(AB307=1,OR(R307&lt;&gt;"Yes",S307&lt;&gt;"Yes")),AK307=1),"Warning","Pass")))</f>
        <v/>
      </c>
      <c r="AI307" s="27" t="str"/>
      <c r="AJ307" s="73">
        <f>IF(E307="Yes",IF(OR(O307="",Z307&gt;W307),1,0),0)</f>
        <v/>
      </c>
      <c r="AK307" s="73">
        <f>IF(E307="Yes",IF(T307="Yes",0,1),0)</f>
        <v/>
      </c>
    </row>
    <row r="308">
      <c r="A308" s="27" t="str"/>
      <c r="B308" s="27" t="str"/>
      <c r="C308" s="27" t="str"/>
      <c r="D308" s="27" t="str"/>
      <c r="E308" s="27" t="str"/>
      <c r="F308" s="70" t="str"/>
      <c r="G308" s="70" t="str"/>
      <c r="H308" s="70" t="str"/>
      <c r="I308" s="70" t="str"/>
      <c r="J308" s="70" t="str"/>
      <c r="K308" s="70" t="str"/>
      <c r="L308" s="70" t="str"/>
      <c r="M308" s="70" t="str"/>
      <c r="N308" s="70" t="str"/>
      <c r="O308" s="70" t="str"/>
      <c r="P308" s="27" t="str"/>
      <c r="Q308" s="27" t="str"/>
      <c r="R308" s="27" t="str"/>
      <c r="S308" s="27" t="str"/>
      <c r="T308" s="27" t="str"/>
      <c r="U308" s="27" t="str"/>
      <c r="V308" s="27" t="str"/>
      <c r="W308" s="27" t="str"/>
      <c r="X308" s="71">
        <f>IF(OR(F308="",I308=""),"",ROUND((I308-F308)*1440,2))</f>
        <v/>
      </c>
      <c r="Y308" s="71">
        <f>IF(OR(M308&lt;&gt;"Yes",I308="",N308=""),"",ROUND((N308-I308)*1440,2))</f>
        <v/>
      </c>
      <c r="Z308" s="71">
        <f>IF(OR(F308="",O308=""),"",ROUND((O308-F308)*1440,2))</f>
        <v/>
      </c>
      <c r="AA308" s="72">
        <f>IF(E308="Yes",IF(OR(G308="",P308&lt;&gt;1),1,0),0)</f>
        <v/>
      </c>
      <c r="AB308" s="72">
        <f>IF(E308="Yes",IF(Q308="No",1,0),0)</f>
        <v/>
      </c>
      <c r="AC308" s="72">
        <f>IF(E308="Yes",IF(P308&gt;1,1,0),0)</f>
        <v/>
      </c>
      <c r="AD308" s="72">
        <f>IF(AND(E308="Yes",J308&lt;&gt;"",K308&lt;&gt;"",J308&lt;&gt;K308),1,0)</f>
        <v/>
      </c>
      <c r="AE308" s="72">
        <f>IF(E308="Yes",IF(OR(I308="",X308&gt;U308),1,0),0)</f>
        <v/>
      </c>
      <c r="AF308" s="72">
        <f>IF(M308="Yes",IF(OR(N308="",Y308&gt;V308),1,0),0)</f>
        <v/>
      </c>
      <c r="AG308" s="72">
        <f>IF(E308="Yes",IF(AND(AA308=0,AC308=0,AD308=0,AE308=0,J308&lt;&gt;"",K308&lt;&gt;""),1,0),0)</f>
        <v/>
      </c>
      <c r="AH308" s="27">
        <f>IF(E308&lt;&gt;"Yes","Excluded",IF(OR(AA308=1,AC308=1,AD308=1,AE308=1,AF308=1,AJ308=1),"Fail",IF(OR(AND(AB308=1,OR(R308&lt;&gt;"Yes",S308&lt;&gt;"Yes")),AK308=1),"Warning","Pass")))</f>
        <v/>
      </c>
      <c r="AI308" s="27" t="str"/>
      <c r="AJ308" s="73">
        <f>IF(E308="Yes",IF(OR(O308="",Z308&gt;W308),1,0),0)</f>
        <v/>
      </c>
      <c r="AK308" s="73">
        <f>IF(E308="Yes",IF(T308="Yes",0,1),0)</f>
        <v/>
      </c>
    </row>
    <row r="309">
      <c r="A309" s="27" t="str"/>
      <c r="B309" s="27" t="str"/>
      <c r="C309" s="27" t="str"/>
      <c r="D309" s="27" t="str"/>
      <c r="E309" s="27" t="str"/>
      <c r="F309" s="70" t="str"/>
      <c r="G309" s="70" t="str"/>
      <c r="H309" s="70" t="str"/>
      <c r="I309" s="70" t="str"/>
      <c r="J309" s="70" t="str"/>
      <c r="K309" s="70" t="str"/>
      <c r="L309" s="70" t="str"/>
      <c r="M309" s="70" t="str"/>
      <c r="N309" s="70" t="str"/>
      <c r="O309" s="70" t="str"/>
      <c r="P309" s="27" t="str"/>
      <c r="Q309" s="27" t="str"/>
      <c r="R309" s="27" t="str"/>
      <c r="S309" s="27" t="str"/>
      <c r="T309" s="27" t="str"/>
      <c r="U309" s="27" t="str"/>
      <c r="V309" s="27" t="str"/>
      <c r="W309" s="27" t="str"/>
      <c r="X309" s="71">
        <f>IF(OR(F309="",I309=""),"",ROUND((I309-F309)*1440,2))</f>
        <v/>
      </c>
      <c r="Y309" s="71">
        <f>IF(OR(M309&lt;&gt;"Yes",I309="",N309=""),"",ROUND((N309-I309)*1440,2))</f>
        <v/>
      </c>
      <c r="Z309" s="71">
        <f>IF(OR(F309="",O309=""),"",ROUND((O309-F309)*1440,2))</f>
        <v/>
      </c>
      <c r="AA309" s="72">
        <f>IF(E309="Yes",IF(OR(G309="",P309&lt;&gt;1),1,0),0)</f>
        <v/>
      </c>
      <c r="AB309" s="72">
        <f>IF(E309="Yes",IF(Q309="No",1,0),0)</f>
        <v/>
      </c>
      <c r="AC309" s="72">
        <f>IF(E309="Yes",IF(P309&gt;1,1,0),0)</f>
        <v/>
      </c>
      <c r="AD309" s="72">
        <f>IF(AND(E309="Yes",J309&lt;&gt;"",K309&lt;&gt;"",J309&lt;&gt;K309),1,0)</f>
        <v/>
      </c>
      <c r="AE309" s="72">
        <f>IF(E309="Yes",IF(OR(I309="",X309&gt;U309),1,0),0)</f>
        <v/>
      </c>
      <c r="AF309" s="72">
        <f>IF(M309="Yes",IF(OR(N309="",Y309&gt;V309),1,0),0)</f>
        <v/>
      </c>
      <c r="AG309" s="72">
        <f>IF(E309="Yes",IF(AND(AA309=0,AC309=0,AD309=0,AE309=0,J309&lt;&gt;"",K309&lt;&gt;""),1,0),0)</f>
        <v/>
      </c>
      <c r="AH309" s="27">
        <f>IF(E309&lt;&gt;"Yes","Excluded",IF(OR(AA309=1,AC309=1,AD309=1,AE309=1,AF309=1,AJ309=1),"Fail",IF(OR(AND(AB309=1,OR(R309&lt;&gt;"Yes",S309&lt;&gt;"Yes")),AK309=1),"Warning","Pass")))</f>
        <v/>
      </c>
      <c r="AI309" s="27" t="str"/>
      <c r="AJ309" s="73">
        <f>IF(E309="Yes",IF(OR(O309="",Z309&gt;W309),1,0),0)</f>
        <v/>
      </c>
      <c r="AK309" s="73">
        <f>IF(E309="Yes",IF(T309="Yes",0,1),0)</f>
        <v/>
      </c>
    </row>
    <row r="310">
      <c r="A310" s="27" t="str"/>
      <c r="B310" s="27" t="str"/>
      <c r="C310" s="27" t="str"/>
      <c r="D310" s="27" t="str"/>
      <c r="E310" s="27" t="str"/>
      <c r="F310" s="70" t="str"/>
      <c r="G310" s="70" t="str"/>
      <c r="H310" s="70" t="str"/>
      <c r="I310" s="70" t="str"/>
      <c r="J310" s="70" t="str"/>
      <c r="K310" s="70" t="str"/>
      <c r="L310" s="70" t="str"/>
      <c r="M310" s="70" t="str"/>
      <c r="N310" s="70" t="str"/>
      <c r="O310" s="70" t="str"/>
      <c r="P310" s="27" t="str"/>
      <c r="Q310" s="27" t="str"/>
      <c r="R310" s="27" t="str"/>
      <c r="S310" s="27" t="str"/>
      <c r="T310" s="27" t="str"/>
      <c r="U310" s="27" t="str"/>
      <c r="V310" s="27" t="str"/>
      <c r="W310" s="27" t="str"/>
      <c r="X310" s="71">
        <f>IF(OR(F310="",I310=""),"",ROUND((I310-F310)*1440,2))</f>
        <v/>
      </c>
      <c r="Y310" s="71">
        <f>IF(OR(M310&lt;&gt;"Yes",I310="",N310=""),"",ROUND((N310-I310)*1440,2))</f>
        <v/>
      </c>
      <c r="Z310" s="71">
        <f>IF(OR(F310="",O310=""),"",ROUND((O310-F310)*1440,2))</f>
        <v/>
      </c>
      <c r="AA310" s="72">
        <f>IF(E310="Yes",IF(OR(G310="",P310&lt;&gt;1),1,0),0)</f>
        <v/>
      </c>
      <c r="AB310" s="72">
        <f>IF(E310="Yes",IF(Q310="No",1,0),0)</f>
        <v/>
      </c>
      <c r="AC310" s="72">
        <f>IF(E310="Yes",IF(P310&gt;1,1,0),0)</f>
        <v/>
      </c>
      <c r="AD310" s="72">
        <f>IF(AND(E310="Yes",J310&lt;&gt;"",K310&lt;&gt;"",J310&lt;&gt;K310),1,0)</f>
        <v/>
      </c>
      <c r="AE310" s="72">
        <f>IF(E310="Yes",IF(OR(I310="",X310&gt;U310),1,0),0)</f>
        <v/>
      </c>
      <c r="AF310" s="72">
        <f>IF(M310="Yes",IF(OR(N310="",Y310&gt;V310),1,0),0)</f>
        <v/>
      </c>
      <c r="AG310" s="72">
        <f>IF(E310="Yes",IF(AND(AA310=0,AC310=0,AD310=0,AE310=0,J310&lt;&gt;"",K310&lt;&gt;""),1,0),0)</f>
        <v/>
      </c>
      <c r="AH310" s="27">
        <f>IF(E310&lt;&gt;"Yes","Excluded",IF(OR(AA310=1,AC310=1,AD310=1,AE310=1,AF310=1,AJ310=1),"Fail",IF(OR(AND(AB310=1,OR(R310&lt;&gt;"Yes",S310&lt;&gt;"Yes")),AK310=1),"Warning","Pass")))</f>
        <v/>
      </c>
      <c r="AI310" s="27" t="str"/>
      <c r="AJ310" s="73">
        <f>IF(E310="Yes",IF(OR(O310="",Z310&gt;W310),1,0),0)</f>
        <v/>
      </c>
      <c r="AK310" s="73">
        <f>IF(E310="Yes",IF(T310="Yes",0,1),0)</f>
        <v/>
      </c>
    </row>
    <row r="311">
      <c r="A311" s="27" t="str"/>
      <c r="B311" s="27" t="str"/>
      <c r="C311" s="27" t="str"/>
      <c r="D311" s="27" t="str"/>
      <c r="E311" s="27" t="str"/>
      <c r="F311" s="70" t="str"/>
      <c r="G311" s="70" t="str"/>
      <c r="H311" s="70" t="str"/>
      <c r="I311" s="70" t="str"/>
      <c r="J311" s="70" t="str"/>
      <c r="K311" s="70" t="str"/>
      <c r="L311" s="70" t="str"/>
      <c r="M311" s="70" t="str"/>
      <c r="N311" s="70" t="str"/>
      <c r="O311" s="70" t="str"/>
      <c r="P311" s="27" t="str"/>
      <c r="Q311" s="27" t="str"/>
      <c r="R311" s="27" t="str"/>
      <c r="S311" s="27" t="str"/>
      <c r="T311" s="27" t="str"/>
      <c r="U311" s="27" t="str"/>
      <c r="V311" s="27" t="str"/>
      <c r="W311" s="27" t="str"/>
      <c r="X311" s="71">
        <f>IF(OR(F311="",I311=""),"",ROUND((I311-F311)*1440,2))</f>
        <v/>
      </c>
      <c r="Y311" s="71">
        <f>IF(OR(M311&lt;&gt;"Yes",I311="",N311=""),"",ROUND((N311-I311)*1440,2))</f>
        <v/>
      </c>
      <c r="Z311" s="71">
        <f>IF(OR(F311="",O311=""),"",ROUND((O311-F311)*1440,2))</f>
        <v/>
      </c>
      <c r="AA311" s="72">
        <f>IF(E311="Yes",IF(OR(G311="",P311&lt;&gt;1),1,0),0)</f>
        <v/>
      </c>
      <c r="AB311" s="72">
        <f>IF(E311="Yes",IF(Q311="No",1,0),0)</f>
        <v/>
      </c>
      <c r="AC311" s="72">
        <f>IF(E311="Yes",IF(P311&gt;1,1,0),0)</f>
        <v/>
      </c>
      <c r="AD311" s="72">
        <f>IF(AND(E311="Yes",J311&lt;&gt;"",K311&lt;&gt;"",J311&lt;&gt;K311),1,0)</f>
        <v/>
      </c>
      <c r="AE311" s="72">
        <f>IF(E311="Yes",IF(OR(I311="",X311&gt;U311),1,0),0)</f>
        <v/>
      </c>
      <c r="AF311" s="72">
        <f>IF(M311="Yes",IF(OR(N311="",Y311&gt;V311),1,0),0)</f>
        <v/>
      </c>
      <c r="AG311" s="72">
        <f>IF(E311="Yes",IF(AND(AA311=0,AC311=0,AD311=0,AE311=0,J311&lt;&gt;"",K311&lt;&gt;""),1,0),0)</f>
        <v/>
      </c>
      <c r="AH311" s="27">
        <f>IF(E311&lt;&gt;"Yes","Excluded",IF(OR(AA311=1,AC311=1,AD311=1,AE311=1,AF311=1,AJ311=1),"Fail",IF(OR(AND(AB311=1,OR(R311&lt;&gt;"Yes",S311&lt;&gt;"Yes")),AK311=1),"Warning","Pass")))</f>
        <v/>
      </c>
      <c r="AI311" s="27" t="str"/>
      <c r="AJ311" s="73">
        <f>IF(E311="Yes",IF(OR(O311="",Z311&gt;W311),1,0),0)</f>
        <v/>
      </c>
      <c r="AK311" s="73">
        <f>IF(E311="Yes",IF(T311="Yes",0,1),0)</f>
        <v/>
      </c>
    </row>
    <row r="312">
      <c r="A312" s="27" t="str"/>
      <c r="B312" s="27" t="str"/>
      <c r="C312" s="27" t="str"/>
      <c r="D312" s="27" t="str"/>
      <c r="E312" s="27" t="str"/>
      <c r="F312" s="70" t="str"/>
      <c r="G312" s="70" t="str"/>
      <c r="H312" s="70" t="str"/>
      <c r="I312" s="70" t="str"/>
      <c r="J312" s="70" t="str"/>
      <c r="K312" s="70" t="str"/>
      <c r="L312" s="70" t="str"/>
      <c r="M312" s="70" t="str"/>
      <c r="N312" s="70" t="str"/>
      <c r="O312" s="70" t="str"/>
      <c r="P312" s="27" t="str"/>
      <c r="Q312" s="27" t="str"/>
      <c r="R312" s="27" t="str"/>
      <c r="S312" s="27" t="str"/>
      <c r="T312" s="27" t="str"/>
      <c r="U312" s="27" t="str"/>
      <c r="V312" s="27" t="str"/>
      <c r="W312" s="27" t="str"/>
      <c r="X312" s="71">
        <f>IF(OR(F312="",I312=""),"",ROUND((I312-F312)*1440,2))</f>
        <v/>
      </c>
      <c r="Y312" s="71">
        <f>IF(OR(M312&lt;&gt;"Yes",I312="",N312=""),"",ROUND((N312-I312)*1440,2))</f>
        <v/>
      </c>
      <c r="Z312" s="71">
        <f>IF(OR(F312="",O312=""),"",ROUND((O312-F312)*1440,2))</f>
        <v/>
      </c>
      <c r="AA312" s="72">
        <f>IF(E312="Yes",IF(OR(G312="",P312&lt;&gt;1),1,0),0)</f>
        <v/>
      </c>
      <c r="AB312" s="72">
        <f>IF(E312="Yes",IF(Q312="No",1,0),0)</f>
        <v/>
      </c>
      <c r="AC312" s="72">
        <f>IF(E312="Yes",IF(P312&gt;1,1,0),0)</f>
        <v/>
      </c>
      <c r="AD312" s="72">
        <f>IF(AND(E312="Yes",J312&lt;&gt;"",K312&lt;&gt;"",J312&lt;&gt;K312),1,0)</f>
        <v/>
      </c>
      <c r="AE312" s="72">
        <f>IF(E312="Yes",IF(OR(I312="",X312&gt;U312),1,0),0)</f>
        <v/>
      </c>
      <c r="AF312" s="72">
        <f>IF(M312="Yes",IF(OR(N312="",Y312&gt;V312),1,0),0)</f>
        <v/>
      </c>
      <c r="AG312" s="72">
        <f>IF(E312="Yes",IF(AND(AA312=0,AC312=0,AD312=0,AE312=0,J312&lt;&gt;"",K312&lt;&gt;""),1,0),0)</f>
        <v/>
      </c>
      <c r="AH312" s="27">
        <f>IF(E312&lt;&gt;"Yes","Excluded",IF(OR(AA312=1,AC312=1,AD312=1,AE312=1,AF312=1,AJ312=1),"Fail",IF(OR(AND(AB312=1,OR(R312&lt;&gt;"Yes",S312&lt;&gt;"Yes")),AK312=1),"Warning","Pass")))</f>
        <v/>
      </c>
      <c r="AI312" s="27" t="str"/>
      <c r="AJ312" s="73">
        <f>IF(E312="Yes",IF(OR(O312="",Z312&gt;W312),1,0),0)</f>
        <v/>
      </c>
      <c r="AK312" s="73">
        <f>IF(E312="Yes",IF(T312="Yes",0,1),0)</f>
        <v/>
      </c>
    </row>
    <row r="313">
      <c r="A313" s="27" t="str"/>
      <c r="B313" s="27" t="str"/>
      <c r="C313" s="27" t="str"/>
      <c r="D313" s="27" t="str"/>
      <c r="E313" s="27" t="str"/>
      <c r="F313" s="70" t="str"/>
      <c r="G313" s="70" t="str"/>
      <c r="H313" s="70" t="str"/>
      <c r="I313" s="70" t="str"/>
      <c r="J313" s="70" t="str"/>
      <c r="K313" s="70" t="str"/>
      <c r="L313" s="70" t="str"/>
      <c r="M313" s="70" t="str"/>
      <c r="N313" s="70" t="str"/>
      <c r="O313" s="70" t="str"/>
      <c r="P313" s="27" t="str"/>
      <c r="Q313" s="27" t="str"/>
      <c r="R313" s="27" t="str"/>
      <c r="S313" s="27" t="str"/>
      <c r="T313" s="27" t="str"/>
      <c r="U313" s="27" t="str"/>
      <c r="V313" s="27" t="str"/>
      <c r="W313" s="27" t="str"/>
      <c r="X313" s="71">
        <f>IF(OR(F313="",I313=""),"",ROUND((I313-F313)*1440,2))</f>
        <v/>
      </c>
      <c r="Y313" s="71">
        <f>IF(OR(M313&lt;&gt;"Yes",I313="",N313=""),"",ROUND((N313-I313)*1440,2))</f>
        <v/>
      </c>
      <c r="Z313" s="71">
        <f>IF(OR(F313="",O313=""),"",ROUND((O313-F313)*1440,2))</f>
        <v/>
      </c>
      <c r="AA313" s="72">
        <f>IF(E313="Yes",IF(OR(G313="",P313&lt;&gt;1),1,0),0)</f>
        <v/>
      </c>
      <c r="AB313" s="72">
        <f>IF(E313="Yes",IF(Q313="No",1,0),0)</f>
        <v/>
      </c>
      <c r="AC313" s="72">
        <f>IF(E313="Yes",IF(P313&gt;1,1,0),0)</f>
        <v/>
      </c>
      <c r="AD313" s="72">
        <f>IF(AND(E313="Yes",J313&lt;&gt;"",K313&lt;&gt;"",J313&lt;&gt;K313),1,0)</f>
        <v/>
      </c>
      <c r="AE313" s="72">
        <f>IF(E313="Yes",IF(OR(I313="",X313&gt;U313),1,0),0)</f>
        <v/>
      </c>
      <c r="AF313" s="72">
        <f>IF(M313="Yes",IF(OR(N313="",Y313&gt;V313),1,0),0)</f>
        <v/>
      </c>
      <c r="AG313" s="72">
        <f>IF(E313="Yes",IF(AND(AA313=0,AC313=0,AD313=0,AE313=0,J313&lt;&gt;"",K313&lt;&gt;""),1,0),0)</f>
        <v/>
      </c>
      <c r="AH313" s="27">
        <f>IF(E313&lt;&gt;"Yes","Excluded",IF(OR(AA313=1,AC313=1,AD313=1,AE313=1,AF313=1,AJ313=1),"Fail",IF(OR(AND(AB313=1,OR(R313&lt;&gt;"Yes",S313&lt;&gt;"Yes")),AK313=1),"Warning","Pass")))</f>
        <v/>
      </c>
      <c r="AI313" s="27" t="str"/>
      <c r="AJ313" s="73">
        <f>IF(E313="Yes",IF(OR(O313="",Z313&gt;W313),1,0),0)</f>
        <v/>
      </c>
      <c r="AK313" s="73">
        <f>IF(E313="Yes",IF(T313="Yes",0,1),0)</f>
        <v/>
      </c>
    </row>
    <row r="314">
      <c r="A314" s="27" t="str"/>
      <c r="B314" s="27" t="str"/>
      <c r="C314" s="27" t="str"/>
      <c r="D314" s="27" t="str"/>
      <c r="E314" s="27" t="str"/>
      <c r="F314" s="70" t="str"/>
      <c r="G314" s="70" t="str"/>
      <c r="H314" s="70" t="str"/>
      <c r="I314" s="70" t="str"/>
      <c r="J314" s="70" t="str"/>
      <c r="K314" s="70" t="str"/>
      <c r="L314" s="70" t="str"/>
      <c r="M314" s="70" t="str"/>
      <c r="N314" s="70" t="str"/>
      <c r="O314" s="70" t="str"/>
      <c r="P314" s="27" t="str"/>
      <c r="Q314" s="27" t="str"/>
      <c r="R314" s="27" t="str"/>
      <c r="S314" s="27" t="str"/>
      <c r="T314" s="27" t="str"/>
      <c r="U314" s="27" t="str"/>
      <c r="V314" s="27" t="str"/>
      <c r="W314" s="27" t="str"/>
      <c r="X314" s="71">
        <f>IF(OR(F314="",I314=""),"",ROUND((I314-F314)*1440,2))</f>
        <v/>
      </c>
      <c r="Y314" s="71">
        <f>IF(OR(M314&lt;&gt;"Yes",I314="",N314=""),"",ROUND((N314-I314)*1440,2))</f>
        <v/>
      </c>
      <c r="Z314" s="71">
        <f>IF(OR(F314="",O314=""),"",ROUND((O314-F314)*1440,2))</f>
        <v/>
      </c>
      <c r="AA314" s="72">
        <f>IF(E314="Yes",IF(OR(G314="",P314&lt;&gt;1),1,0),0)</f>
        <v/>
      </c>
      <c r="AB314" s="72">
        <f>IF(E314="Yes",IF(Q314="No",1,0),0)</f>
        <v/>
      </c>
      <c r="AC314" s="72">
        <f>IF(E314="Yes",IF(P314&gt;1,1,0),0)</f>
        <v/>
      </c>
      <c r="AD314" s="72">
        <f>IF(AND(E314="Yes",J314&lt;&gt;"",K314&lt;&gt;"",J314&lt;&gt;K314),1,0)</f>
        <v/>
      </c>
      <c r="AE314" s="72">
        <f>IF(E314="Yes",IF(OR(I314="",X314&gt;U314),1,0),0)</f>
        <v/>
      </c>
      <c r="AF314" s="72">
        <f>IF(M314="Yes",IF(OR(N314="",Y314&gt;V314),1,0),0)</f>
        <v/>
      </c>
      <c r="AG314" s="72">
        <f>IF(E314="Yes",IF(AND(AA314=0,AC314=0,AD314=0,AE314=0,J314&lt;&gt;"",K314&lt;&gt;""),1,0),0)</f>
        <v/>
      </c>
      <c r="AH314" s="27">
        <f>IF(E314&lt;&gt;"Yes","Excluded",IF(OR(AA314=1,AC314=1,AD314=1,AE314=1,AF314=1,AJ314=1),"Fail",IF(OR(AND(AB314=1,OR(R314&lt;&gt;"Yes",S314&lt;&gt;"Yes")),AK314=1),"Warning","Pass")))</f>
        <v/>
      </c>
      <c r="AI314" s="27" t="str"/>
      <c r="AJ314" s="73">
        <f>IF(E314="Yes",IF(OR(O314="",Z314&gt;W314),1,0),0)</f>
        <v/>
      </c>
      <c r="AK314" s="73">
        <f>IF(E314="Yes",IF(T314="Yes",0,1),0)</f>
        <v/>
      </c>
    </row>
    <row r="315">
      <c r="A315" s="27" t="str"/>
      <c r="B315" s="27" t="str"/>
      <c r="C315" s="27" t="str"/>
      <c r="D315" s="27" t="str"/>
      <c r="E315" s="27" t="str"/>
      <c r="F315" s="70" t="str"/>
      <c r="G315" s="70" t="str"/>
      <c r="H315" s="70" t="str"/>
      <c r="I315" s="70" t="str"/>
      <c r="J315" s="70" t="str"/>
      <c r="K315" s="70" t="str"/>
      <c r="L315" s="70" t="str"/>
      <c r="M315" s="70" t="str"/>
      <c r="N315" s="70" t="str"/>
      <c r="O315" s="70" t="str"/>
      <c r="P315" s="27" t="str"/>
      <c r="Q315" s="27" t="str"/>
      <c r="R315" s="27" t="str"/>
      <c r="S315" s="27" t="str"/>
      <c r="T315" s="27" t="str"/>
      <c r="U315" s="27" t="str"/>
      <c r="V315" s="27" t="str"/>
      <c r="W315" s="27" t="str"/>
      <c r="X315" s="71">
        <f>IF(OR(F315="",I315=""),"",ROUND((I315-F315)*1440,2))</f>
        <v/>
      </c>
      <c r="Y315" s="71">
        <f>IF(OR(M315&lt;&gt;"Yes",I315="",N315=""),"",ROUND((N315-I315)*1440,2))</f>
        <v/>
      </c>
      <c r="Z315" s="71">
        <f>IF(OR(F315="",O315=""),"",ROUND((O315-F315)*1440,2))</f>
        <v/>
      </c>
      <c r="AA315" s="72">
        <f>IF(E315="Yes",IF(OR(G315="",P315&lt;&gt;1),1,0),0)</f>
        <v/>
      </c>
      <c r="AB315" s="72">
        <f>IF(E315="Yes",IF(Q315="No",1,0),0)</f>
        <v/>
      </c>
      <c r="AC315" s="72">
        <f>IF(E315="Yes",IF(P315&gt;1,1,0),0)</f>
        <v/>
      </c>
      <c r="AD315" s="72">
        <f>IF(AND(E315="Yes",J315&lt;&gt;"",K315&lt;&gt;"",J315&lt;&gt;K315),1,0)</f>
        <v/>
      </c>
      <c r="AE315" s="72">
        <f>IF(E315="Yes",IF(OR(I315="",X315&gt;U315),1,0),0)</f>
        <v/>
      </c>
      <c r="AF315" s="72">
        <f>IF(M315="Yes",IF(OR(N315="",Y315&gt;V315),1,0),0)</f>
        <v/>
      </c>
      <c r="AG315" s="72">
        <f>IF(E315="Yes",IF(AND(AA315=0,AC315=0,AD315=0,AE315=0,J315&lt;&gt;"",K315&lt;&gt;""),1,0),0)</f>
        <v/>
      </c>
      <c r="AH315" s="27">
        <f>IF(E315&lt;&gt;"Yes","Excluded",IF(OR(AA315=1,AC315=1,AD315=1,AE315=1,AF315=1,AJ315=1),"Fail",IF(OR(AND(AB315=1,OR(R315&lt;&gt;"Yes",S315&lt;&gt;"Yes")),AK315=1),"Warning","Pass")))</f>
        <v/>
      </c>
      <c r="AI315" s="27" t="str"/>
      <c r="AJ315" s="73">
        <f>IF(E315="Yes",IF(OR(O315="",Z315&gt;W315),1,0),0)</f>
        <v/>
      </c>
      <c r="AK315" s="73">
        <f>IF(E315="Yes",IF(T315="Yes",0,1),0)</f>
        <v/>
      </c>
    </row>
    <row r="316">
      <c r="A316" s="27" t="str"/>
      <c r="B316" s="27" t="str"/>
      <c r="C316" s="27" t="str"/>
      <c r="D316" s="27" t="str"/>
      <c r="E316" s="27" t="str"/>
      <c r="F316" s="70" t="str"/>
      <c r="G316" s="70" t="str"/>
      <c r="H316" s="70" t="str"/>
      <c r="I316" s="70" t="str"/>
      <c r="J316" s="70" t="str"/>
      <c r="K316" s="70" t="str"/>
      <c r="L316" s="70" t="str"/>
      <c r="M316" s="70" t="str"/>
      <c r="N316" s="70" t="str"/>
      <c r="O316" s="70" t="str"/>
      <c r="P316" s="27" t="str"/>
      <c r="Q316" s="27" t="str"/>
      <c r="R316" s="27" t="str"/>
      <c r="S316" s="27" t="str"/>
      <c r="T316" s="27" t="str"/>
      <c r="U316" s="27" t="str"/>
      <c r="V316" s="27" t="str"/>
      <c r="W316" s="27" t="str"/>
      <c r="X316" s="71">
        <f>IF(OR(F316="",I316=""),"",ROUND((I316-F316)*1440,2))</f>
        <v/>
      </c>
      <c r="Y316" s="71">
        <f>IF(OR(M316&lt;&gt;"Yes",I316="",N316=""),"",ROUND((N316-I316)*1440,2))</f>
        <v/>
      </c>
      <c r="Z316" s="71">
        <f>IF(OR(F316="",O316=""),"",ROUND((O316-F316)*1440,2))</f>
        <v/>
      </c>
      <c r="AA316" s="72">
        <f>IF(E316="Yes",IF(OR(G316="",P316&lt;&gt;1),1,0),0)</f>
        <v/>
      </c>
      <c r="AB316" s="72">
        <f>IF(E316="Yes",IF(Q316="No",1,0),0)</f>
        <v/>
      </c>
      <c r="AC316" s="72">
        <f>IF(E316="Yes",IF(P316&gt;1,1,0),0)</f>
        <v/>
      </c>
      <c r="AD316" s="72">
        <f>IF(AND(E316="Yes",J316&lt;&gt;"",K316&lt;&gt;"",J316&lt;&gt;K316),1,0)</f>
        <v/>
      </c>
      <c r="AE316" s="72">
        <f>IF(E316="Yes",IF(OR(I316="",X316&gt;U316),1,0),0)</f>
        <v/>
      </c>
      <c r="AF316" s="72">
        <f>IF(M316="Yes",IF(OR(N316="",Y316&gt;V316),1,0),0)</f>
        <v/>
      </c>
      <c r="AG316" s="72">
        <f>IF(E316="Yes",IF(AND(AA316=0,AC316=0,AD316=0,AE316=0,J316&lt;&gt;"",K316&lt;&gt;""),1,0),0)</f>
        <v/>
      </c>
      <c r="AH316" s="27">
        <f>IF(E316&lt;&gt;"Yes","Excluded",IF(OR(AA316=1,AC316=1,AD316=1,AE316=1,AF316=1,AJ316=1),"Fail",IF(OR(AND(AB316=1,OR(R316&lt;&gt;"Yes",S316&lt;&gt;"Yes")),AK316=1),"Warning","Pass")))</f>
        <v/>
      </c>
      <c r="AI316" s="27" t="str"/>
      <c r="AJ316" s="73">
        <f>IF(E316="Yes",IF(OR(O316="",Z316&gt;W316),1,0),0)</f>
        <v/>
      </c>
      <c r="AK316" s="73">
        <f>IF(E316="Yes",IF(T316="Yes",0,1),0)</f>
        <v/>
      </c>
    </row>
    <row r="317">
      <c r="A317" s="27" t="str"/>
      <c r="B317" s="27" t="str"/>
      <c r="C317" s="27" t="str"/>
      <c r="D317" s="27" t="str"/>
      <c r="E317" s="27" t="str"/>
      <c r="F317" s="70" t="str"/>
      <c r="G317" s="70" t="str"/>
      <c r="H317" s="70" t="str"/>
      <c r="I317" s="70" t="str"/>
      <c r="J317" s="70" t="str"/>
      <c r="K317" s="70" t="str"/>
      <c r="L317" s="70" t="str"/>
      <c r="M317" s="70" t="str"/>
      <c r="N317" s="70" t="str"/>
      <c r="O317" s="70" t="str"/>
      <c r="P317" s="27" t="str"/>
      <c r="Q317" s="27" t="str"/>
      <c r="R317" s="27" t="str"/>
      <c r="S317" s="27" t="str"/>
      <c r="T317" s="27" t="str"/>
      <c r="U317" s="27" t="str"/>
      <c r="V317" s="27" t="str"/>
      <c r="W317" s="27" t="str"/>
      <c r="X317" s="71">
        <f>IF(OR(F317="",I317=""),"",ROUND((I317-F317)*1440,2))</f>
        <v/>
      </c>
      <c r="Y317" s="71">
        <f>IF(OR(M317&lt;&gt;"Yes",I317="",N317=""),"",ROUND((N317-I317)*1440,2))</f>
        <v/>
      </c>
      <c r="Z317" s="71">
        <f>IF(OR(F317="",O317=""),"",ROUND((O317-F317)*1440,2))</f>
        <v/>
      </c>
      <c r="AA317" s="72">
        <f>IF(E317="Yes",IF(OR(G317="",P317&lt;&gt;1),1,0),0)</f>
        <v/>
      </c>
      <c r="AB317" s="72">
        <f>IF(E317="Yes",IF(Q317="No",1,0),0)</f>
        <v/>
      </c>
      <c r="AC317" s="72">
        <f>IF(E317="Yes",IF(P317&gt;1,1,0),0)</f>
        <v/>
      </c>
      <c r="AD317" s="72">
        <f>IF(AND(E317="Yes",J317&lt;&gt;"",K317&lt;&gt;"",J317&lt;&gt;K317),1,0)</f>
        <v/>
      </c>
      <c r="AE317" s="72">
        <f>IF(E317="Yes",IF(OR(I317="",X317&gt;U317),1,0),0)</f>
        <v/>
      </c>
      <c r="AF317" s="72">
        <f>IF(M317="Yes",IF(OR(N317="",Y317&gt;V317),1,0),0)</f>
        <v/>
      </c>
      <c r="AG317" s="72">
        <f>IF(E317="Yes",IF(AND(AA317=0,AC317=0,AD317=0,AE317=0,J317&lt;&gt;"",K317&lt;&gt;""),1,0),0)</f>
        <v/>
      </c>
      <c r="AH317" s="27">
        <f>IF(E317&lt;&gt;"Yes","Excluded",IF(OR(AA317=1,AC317=1,AD317=1,AE317=1,AF317=1,AJ317=1),"Fail",IF(OR(AND(AB317=1,OR(R317&lt;&gt;"Yes",S317&lt;&gt;"Yes")),AK317=1),"Warning","Pass")))</f>
        <v/>
      </c>
      <c r="AI317" s="27" t="str"/>
      <c r="AJ317" s="73">
        <f>IF(E317="Yes",IF(OR(O317="",Z317&gt;W317),1,0),0)</f>
        <v/>
      </c>
      <c r="AK317" s="73">
        <f>IF(E317="Yes",IF(T317="Yes",0,1),0)</f>
        <v/>
      </c>
    </row>
    <row r="318">
      <c r="A318" s="27" t="str"/>
      <c r="B318" s="27" t="str"/>
      <c r="C318" s="27" t="str"/>
      <c r="D318" s="27" t="str"/>
      <c r="E318" s="27" t="str"/>
      <c r="F318" s="70" t="str"/>
      <c r="G318" s="70" t="str"/>
      <c r="H318" s="70" t="str"/>
      <c r="I318" s="70" t="str"/>
      <c r="J318" s="70" t="str"/>
      <c r="K318" s="70" t="str"/>
      <c r="L318" s="70" t="str"/>
      <c r="M318" s="70" t="str"/>
      <c r="N318" s="70" t="str"/>
      <c r="O318" s="70" t="str"/>
      <c r="P318" s="27" t="str"/>
      <c r="Q318" s="27" t="str"/>
      <c r="R318" s="27" t="str"/>
      <c r="S318" s="27" t="str"/>
      <c r="T318" s="27" t="str"/>
      <c r="U318" s="27" t="str"/>
      <c r="V318" s="27" t="str"/>
      <c r="W318" s="27" t="str"/>
      <c r="X318" s="71">
        <f>IF(OR(F318="",I318=""),"",ROUND((I318-F318)*1440,2))</f>
        <v/>
      </c>
      <c r="Y318" s="71">
        <f>IF(OR(M318&lt;&gt;"Yes",I318="",N318=""),"",ROUND((N318-I318)*1440,2))</f>
        <v/>
      </c>
      <c r="Z318" s="71">
        <f>IF(OR(F318="",O318=""),"",ROUND((O318-F318)*1440,2))</f>
        <v/>
      </c>
      <c r="AA318" s="72">
        <f>IF(E318="Yes",IF(OR(G318="",P318&lt;&gt;1),1,0),0)</f>
        <v/>
      </c>
      <c r="AB318" s="72">
        <f>IF(E318="Yes",IF(Q318="No",1,0),0)</f>
        <v/>
      </c>
      <c r="AC318" s="72">
        <f>IF(E318="Yes",IF(P318&gt;1,1,0),0)</f>
        <v/>
      </c>
      <c r="AD318" s="72">
        <f>IF(AND(E318="Yes",J318&lt;&gt;"",K318&lt;&gt;"",J318&lt;&gt;K318),1,0)</f>
        <v/>
      </c>
      <c r="AE318" s="72">
        <f>IF(E318="Yes",IF(OR(I318="",X318&gt;U318),1,0),0)</f>
        <v/>
      </c>
      <c r="AF318" s="72">
        <f>IF(M318="Yes",IF(OR(N318="",Y318&gt;V318),1,0),0)</f>
        <v/>
      </c>
      <c r="AG318" s="72">
        <f>IF(E318="Yes",IF(AND(AA318=0,AC318=0,AD318=0,AE318=0,J318&lt;&gt;"",K318&lt;&gt;""),1,0),0)</f>
        <v/>
      </c>
      <c r="AH318" s="27">
        <f>IF(E318&lt;&gt;"Yes","Excluded",IF(OR(AA318=1,AC318=1,AD318=1,AE318=1,AF318=1,AJ318=1),"Fail",IF(OR(AND(AB318=1,OR(R318&lt;&gt;"Yes",S318&lt;&gt;"Yes")),AK318=1),"Warning","Pass")))</f>
        <v/>
      </c>
      <c r="AI318" s="27" t="str"/>
      <c r="AJ318" s="73">
        <f>IF(E318="Yes",IF(OR(O318="",Z318&gt;W318),1,0),0)</f>
        <v/>
      </c>
      <c r="AK318" s="73">
        <f>IF(E318="Yes",IF(T318="Yes",0,1),0)</f>
        <v/>
      </c>
    </row>
    <row r="319">
      <c r="A319" s="27" t="str"/>
      <c r="B319" s="27" t="str"/>
      <c r="C319" s="27" t="str"/>
      <c r="D319" s="27" t="str"/>
      <c r="E319" s="27" t="str"/>
      <c r="F319" s="70" t="str"/>
      <c r="G319" s="70" t="str"/>
      <c r="H319" s="70" t="str"/>
      <c r="I319" s="70" t="str"/>
      <c r="J319" s="70" t="str"/>
      <c r="K319" s="70" t="str"/>
      <c r="L319" s="70" t="str"/>
      <c r="M319" s="70" t="str"/>
      <c r="N319" s="70" t="str"/>
      <c r="O319" s="70" t="str"/>
      <c r="P319" s="27" t="str"/>
      <c r="Q319" s="27" t="str"/>
      <c r="R319" s="27" t="str"/>
      <c r="S319" s="27" t="str"/>
      <c r="T319" s="27" t="str"/>
      <c r="U319" s="27" t="str"/>
      <c r="V319" s="27" t="str"/>
      <c r="W319" s="27" t="str"/>
      <c r="X319" s="71">
        <f>IF(OR(F319="",I319=""),"",ROUND((I319-F319)*1440,2))</f>
        <v/>
      </c>
      <c r="Y319" s="71">
        <f>IF(OR(M319&lt;&gt;"Yes",I319="",N319=""),"",ROUND((N319-I319)*1440,2))</f>
        <v/>
      </c>
      <c r="Z319" s="71">
        <f>IF(OR(F319="",O319=""),"",ROUND((O319-F319)*1440,2))</f>
        <v/>
      </c>
      <c r="AA319" s="72">
        <f>IF(E319="Yes",IF(OR(G319="",P319&lt;&gt;1),1,0),0)</f>
        <v/>
      </c>
      <c r="AB319" s="72">
        <f>IF(E319="Yes",IF(Q319="No",1,0),0)</f>
        <v/>
      </c>
      <c r="AC319" s="72">
        <f>IF(E319="Yes",IF(P319&gt;1,1,0),0)</f>
        <v/>
      </c>
      <c r="AD319" s="72">
        <f>IF(AND(E319="Yes",J319&lt;&gt;"",K319&lt;&gt;"",J319&lt;&gt;K319),1,0)</f>
        <v/>
      </c>
      <c r="AE319" s="72">
        <f>IF(E319="Yes",IF(OR(I319="",X319&gt;U319),1,0),0)</f>
        <v/>
      </c>
      <c r="AF319" s="72">
        <f>IF(M319="Yes",IF(OR(N319="",Y319&gt;V319),1,0),0)</f>
        <v/>
      </c>
      <c r="AG319" s="72">
        <f>IF(E319="Yes",IF(AND(AA319=0,AC319=0,AD319=0,AE319=0,J319&lt;&gt;"",K319&lt;&gt;""),1,0),0)</f>
        <v/>
      </c>
      <c r="AH319" s="27">
        <f>IF(E319&lt;&gt;"Yes","Excluded",IF(OR(AA319=1,AC319=1,AD319=1,AE319=1,AF319=1,AJ319=1),"Fail",IF(OR(AND(AB319=1,OR(R319&lt;&gt;"Yes",S319&lt;&gt;"Yes")),AK319=1),"Warning","Pass")))</f>
        <v/>
      </c>
      <c r="AI319" s="27" t="str"/>
      <c r="AJ319" s="73">
        <f>IF(E319="Yes",IF(OR(O319="",Z319&gt;W319),1,0),0)</f>
        <v/>
      </c>
      <c r="AK319" s="73">
        <f>IF(E319="Yes",IF(T319="Yes",0,1),0)</f>
        <v/>
      </c>
    </row>
    <row r="320">
      <c r="A320" s="27" t="str"/>
      <c r="B320" s="27" t="str"/>
      <c r="C320" s="27" t="str"/>
      <c r="D320" s="27" t="str"/>
      <c r="E320" s="27" t="str"/>
      <c r="F320" s="70" t="str"/>
      <c r="G320" s="70" t="str"/>
      <c r="H320" s="70" t="str"/>
      <c r="I320" s="70" t="str"/>
      <c r="J320" s="70" t="str"/>
      <c r="K320" s="70" t="str"/>
      <c r="L320" s="70" t="str"/>
      <c r="M320" s="70" t="str"/>
      <c r="N320" s="70" t="str"/>
      <c r="O320" s="70" t="str"/>
      <c r="P320" s="27" t="str"/>
      <c r="Q320" s="27" t="str"/>
      <c r="R320" s="27" t="str"/>
      <c r="S320" s="27" t="str"/>
      <c r="T320" s="27" t="str"/>
      <c r="U320" s="27" t="str"/>
      <c r="V320" s="27" t="str"/>
      <c r="W320" s="27" t="str"/>
      <c r="X320" s="71">
        <f>IF(OR(F320="",I320=""),"",ROUND((I320-F320)*1440,2))</f>
        <v/>
      </c>
      <c r="Y320" s="71">
        <f>IF(OR(M320&lt;&gt;"Yes",I320="",N320=""),"",ROUND((N320-I320)*1440,2))</f>
        <v/>
      </c>
      <c r="Z320" s="71">
        <f>IF(OR(F320="",O320=""),"",ROUND((O320-F320)*1440,2))</f>
        <v/>
      </c>
      <c r="AA320" s="72">
        <f>IF(E320="Yes",IF(OR(G320="",P320&lt;&gt;1),1,0),0)</f>
        <v/>
      </c>
      <c r="AB320" s="72">
        <f>IF(E320="Yes",IF(Q320="No",1,0),0)</f>
        <v/>
      </c>
      <c r="AC320" s="72">
        <f>IF(E320="Yes",IF(P320&gt;1,1,0),0)</f>
        <v/>
      </c>
      <c r="AD320" s="72">
        <f>IF(AND(E320="Yes",J320&lt;&gt;"",K320&lt;&gt;"",J320&lt;&gt;K320),1,0)</f>
        <v/>
      </c>
      <c r="AE320" s="72">
        <f>IF(E320="Yes",IF(OR(I320="",X320&gt;U320),1,0),0)</f>
        <v/>
      </c>
      <c r="AF320" s="72">
        <f>IF(M320="Yes",IF(OR(N320="",Y320&gt;V320),1,0),0)</f>
        <v/>
      </c>
      <c r="AG320" s="72">
        <f>IF(E320="Yes",IF(AND(AA320=0,AC320=0,AD320=0,AE320=0,J320&lt;&gt;"",K320&lt;&gt;""),1,0),0)</f>
        <v/>
      </c>
      <c r="AH320" s="27">
        <f>IF(E320&lt;&gt;"Yes","Excluded",IF(OR(AA320=1,AC320=1,AD320=1,AE320=1,AF320=1,AJ320=1),"Fail",IF(OR(AND(AB320=1,OR(R320&lt;&gt;"Yes",S320&lt;&gt;"Yes")),AK320=1),"Warning","Pass")))</f>
        <v/>
      </c>
      <c r="AI320" s="27" t="str"/>
      <c r="AJ320" s="73">
        <f>IF(E320="Yes",IF(OR(O320="",Z320&gt;W320),1,0),0)</f>
        <v/>
      </c>
      <c r="AK320" s="73">
        <f>IF(E320="Yes",IF(T320="Yes",0,1),0)</f>
        <v/>
      </c>
    </row>
    <row r="321">
      <c r="A321" s="27" t="str"/>
      <c r="B321" s="27" t="str"/>
      <c r="C321" s="27" t="str"/>
      <c r="D321" s="27" t="str"/>
      <c r="E321" s="27" t="str"/>
      <c r="F321" s="70" t="str"/>
      <c r="G321" s="70" t="str"/>
      <c r="H321" s="70" t="str"/>
      <c r="I321" s="70" t="str"/>
      <c r="J321" s="70" t="str"/>
      <c r="K321" s="70" t="str"/>
      <c r="L321" s="70" t="str"/>
      <c r="M321" s="70" t="str"/>
      <c r="N321" s="70" t="str"/>
      <c r="O321" s="70" t="str"/>
      <c r="P321" s="27" t="str"/>
      <c r="Q321" s="27" t="str"/>
      <c r="R321" s="27" t="str"/>
      <c r="S321" s="27" t="str"/>
      <c r="T321" s="27" t="str"/>
      <c r="U321" s="27" t="str"/>
      <c r="V321" s="27" t="str"/>
      <c r="W321" s="27" t="str"/>
      <c r="X321" s="71">
        <f>IF(OR(F321="",I321=""),"",ROUND((I321-F321)*1440,2))</f>
        <v/>
      </c>
      <c r="Y321" s="71">
        <f>IF(OR(M321&lt;&gt;"Yes",I321="",N321=""),"",ROUND((N321-I321)*1440,2))</f>
        <v/>
      </c>
      <c r="Z321" s="71">
        <f>IF(OR(F321="",O321=""),"",ROUND((O321-F321)*1440,2))</f>
        <v/>
      </c>
      <c r="AA321" s="72">
        <f>IF(E321="Yes",IF(OR(G321="",P321&lt;&gt;1),1,0),0)</f>
        <v/>
      </c>
      <c r="AB321" s="72">
        <f>IF(E321="Yes",IF(Q321="No",1,0),0)</f>
        <v/>
      </c>
      <c r="AC321" s="72">
        <f>IF(E321="Yes",IF(P321&gt;1,1,0),0)</f>
        <v/>
      </c>
      <c r="AD321" s="72">
        <f>IF(AND(E321="Yes",J321&lt;&gt;"",K321&lt;&gt;"",J321&lt;&gt;K321),1,0)</f>
        <v/>
      </c>
      <c r="AE321" s="72">
        <f>IF(E321="Yes",IF(OR(I321="",X321&gt;U321),1,0),0)</f>
        <v/>
      </c>
      <c r="AF321" s="72">
        <f>IF(M321="Yes",IF(OR(N321="",Y321&gt;V321),1,0),0)</f>
        <v/>
      </c>
      <c r="AG321" s="72">
        <f>IF(E321="Yes",IF(AND(AA321=0,AC321=0,AD321=0,AE321=0,J321&lt;&gt;"",K321&lt;&gt;""),1,0),0)</f>
        <v/>
      </c>
      <c r="AH321" s="27">
        <f>IF(E321&lt;&gt;"Yes","Excluded",IF(OR(AA321=1,AC321=1,AD321=1,AE321=1,AF321=1,AJ321=1),"Fail",IF(OR(AND(AB321=1,OR(R321&lt;&gt;"Yes",S321&lt;&gt;"Yes")),AK321=1),"Warning","Pass")))</f>
        <v/>
      </c>
      <c r="AI321" s="27" t="str"/>
      <c r="AJ321" s="73">
        <f>IF(E321="Yes",IF(OR(O321="",Z321&gt;W321),1,0),0)</f>
        <v/>
      </c>
      <c r="AK321" s="73">
        <f>IF(E321="Yes",IF(T321="Yes",0,1),0)</f>
        <v/>
      </c>
    </row>
    <row r="322">
      <c r="A322" s="27" t="str"/>
      <c r="B322" s="27" t="str"/>
      <c r="C322" s="27" t="str"/>
      <c r="D322" s="27" t="str"/>
      <c r="E322" s="27" t="str"/>
      <c r="F322" s="70" t="str"/>
      <c r="G322" s="70" t="str"/>
      <c r="H322" s="70" t="str"/>
      <c r="I322" s="70" t="str"/>
      <c r="J322" s="70" t="str"/>
      <c r="K322" s="70" t="str"/>
      <c r="L322" s="70" t="str"/>
      <c r="M322" s="70" t="str"/>
      <c r="N322" s="70" t="str"/>
      <c r="O322" s="70" t="str"/>
      <c r="P322" s="27" t="str"/>
      <c r="Q322" s="27" t="str"/>
      <c r="R322" s="27" t="str"/>
      <c r="S322" s="27" t="str"/>
      <c r="T322" s="27" t="str"/>
      <c r="U322" s="27" t="str"/>
      <c r="V322" s="27" t="str"/>
      <c r="W322" s="27" t="str"/>
      <c r="X322" s="71">
        <f>IF(OR(F322="",I322=""),"",ROUND((I322-F322)*1440,2))</f>
        <v/>
      </c>
      <c r="Y322" s="71">
        <f>IF(OR(M322&lt;&gt;"Yes",I322="",N322=""),"",ROUND((N322-I322)*1440,2))</f>
        <v/>
      </c>
      <c r="Z322" s="71">
        <f>IF(OR(F322="",O322=""),"",ROUND((O322-F322)*1440,2))</f>
        <v/>
      </c>
      <c r="AA322" s="72">
        <f>IF(E322="Yes",IF(OR(G322="",P322&lt;&gt;1),1,0),0)</f>
        <v/>
      </c>
      <c r="AB322" s="72">
        <f>IF(E322="Yes",IF(Q322="No",1,0),0)</f>
        <v/>
      </c>
      <c r="AC322" s="72">
        <f>IF(E322="Yes",IF(P322&gt;1,1,0),0)</f>
        <v/>
      </c>
      <c r="AD322" s="72">
        <f>IF(AND(E322="Yes",J322&lt;&gt;"",K322&lt;&gt;"",J322&lt;&gt;K322),1,0)</f>
        <v/>
      </c>
      <c r="AE322" s="72">
        <f>IF(E322="Yes",IF(OR(I322="",X322&gt;U322),1,0),0)</f>
        <v/>
      </c>
      <c r="AF322" s="72">
        <f>IF(M322="Yes",IF(OR(N322="",Y322&gt;V322),1,0),0)</f>
        <v/>
      </c>
      <c r="AG322" s="72">
        <f>IF(E322="Yes",IF(AND(AA322=0,AC322=0,AD322=0,AE322=0,J322&lt;&gt;"",K322&lt;&gt;""),1,0),0)</f>
        <v/>
      </c>
      <c r="AH322" s="27">
        <f>IF(E322&lt;&gt;"Yes","Excluded",IF(OR(AA322=1,AC322=1,AD322=1,AE322=1,AF322=1,AJ322=1),"Fail",IF(OR(AND(AB322=1,OR(R322&lt;&gt;"Yes",S322&lt;&gt;"Yes")),AK322=1),"Warning","Pass")))</f>
        <v/>
      </c>
      <c r="AI322" s="27" t="str"/>
      <c r="AJ322" s="73">
        <f>IF(E322="Yes",IF(OR(O322="",Z322&gt;W322),1,0),0)</f>
        <v/>
      </c>
      <c r="AK322" s="73">
        <f>IF(E322="Yes",IF(T322="Yes",0,1),0)</f>
        <v/>
      </c>
    </row>
    <row r="323">
      <c r="A323" s="27" t="str"/>
      <c r="B323" s="27" t="str"/>
      <c r="C323" s="27" t="str"/>
      <c r="D323" s="27" t="str"/>
      <c r="E323" s="27" t="str"/>
      <c r="F323" s="70" t="str"/>
      <c r="G323" s="70" t="str"/>
      <c r="H323" s="70" t="str"/>
      <c r="I323" s="70" t="str"/>
      <c r="J323" s="70" t="str"/>
      <c r="K323" s="70" t="str"/>
      <c r="L323" s="70" t="str"/>
      <c r="M323" s="70" t="str"/>
      <c r="N323" s="70" t="str"/>
      <c r="O323" s="70" t="str"/>
      <c r="P323" s="27" t="str"/>
      <c r="Q323" s="27" t="str"/>
      <c r="R323" s="27" t="str"/>
      <c r="S323" s="27" t="str"/>
      <c r="T323" s="27" t="str"/>
      <c r="U323" s="27" t="str"/>
      <c r="V323" s="27" t="str"/>
      <c r="W323" s="27" t="str"/>
      <c r="X323" s="71">
        <f>IF(OR(F323="",I323=""),"",ROUND((I323-F323)*1440,2))</f>
        <v/>
      </c>
      <c r="Y323" s="71">
        <f>IF(OR(M323&lt;&gt;"Yes",I323="",N323=""),"",ROUND((N323-I323)*1440,2))</f>
        <v/>
      </c>
      <c r="Z323" s="71">
        <f>IF(OR(F323="",O323=""),"",ROUND((O323-F323)*1440,2))</f>
        <v/>
      </c>
      <c r="AA323" s="72">
        <f>IF(E323="Yes",IF(OR(G323="",P323&lt;&gt;1),1,0),0)</f>
        <v/>
      </c>
      <c r="AB323" s="72">
        <f>IF(E323="Yes",IF(Q323="No",1,0),0)</f>
        <v/>
      </c>
      <c r="AC323" s="72">
        <f>IF(E323="Yes",IF(P323&gt;1,1,0),0)</f>
        <v/>
      </c>
      <c r="AD323" s="72">
        <f>IF(AND(E323="Yes",J323&lt;&gt;"",K323&lt;&gt;"",J323&lt;&gt;K323),1,0)</f>
        <v/>
      </c>
      <c r="AE323" s="72">
        <f>IF(E323="Yes",IF(OR(I323="",X323&gt;U323),1,0),0)</f>
        <v/>
      </c>
      <c r="AF323" s="72">
        <f>IF(M323="Yes",IF(OR(N323="",Y323&gt;V323),1,0),0)</f>
        <v/>
      </c>
      <c r="AG323" s="72">
        <f>IF(E323="Yes",IF(AND(AA323=0,AC323=0,AD323=0,AE323=0,J323&lt;&gt;"",K323&lt;&gt;""),1,0),0)</f>
        <v/>
      </c>
      <c r="AH323" s="27">
        <f>IF(E323&lt;&gt;"Yes","Excluded",IF(OR(AA323=1,AC323=1,AD323=1,AE323=1,AF323=1,AJ323=1),"Fail",IF(OR(AND(AB323=1,OR(R323&lt;&gt;"Yes",S323&lt;&gt;"Yes")),AK323=1),"Warning","Pass")))</f>
        <v/>
      </c>
      <c r="AI323" s="27" t="str"/>
      <c r="AJ323" s="73">
        <f>IF(E323="Yes",IF(OR(O323="",Z323&gt;W323),1,0),0)</f>
        <v/>
      </c>
      <c r="AK323" s="73">
        <f>IF(E323="Yes",IF(T323="Yes",0,1),0)</f>
        <v/>
      </c>
    </row>
    <row r="324">
      <c r="A324" s="27" t="str"/>
      <c r="B324" s="27" t="str"/>
      <c r="C324" s="27" t="str"/>
      <c r="D324" s="27" t="str"/>
      <c r="E324" s="27" t="str"/>
      <c r="F324" s="70" t="str"/>
      <c r="G324" s="70" t="str"/>
      <c r="H324" s="70" t="str"/>
      <c r="I324" s="70" t="str"/>
      <c r="J324" s="70" t="str"/>
      <c r="K324" s="70" t="str"/>
      <c r="L324" s="70" t="str"/>
      <c r="M324" s="70" t="str"/>
      <c r="N324" s="70" t="str"/>
      <c r="O324" s="70" t="str"/>
      <c r="P324" s="27" t="str"/>
      <c r="Q324" s="27" t="str"/>
      <c r="R324" s="27" t="str"/>
      <c r="S324" s="27" t="str"/>
      <c r="T324" s="27" t="str"/>
      <c r="U324" s="27" t="str"/>
      <c r="V324" s="27" t="str"/>
      <c r="W324" s="27" t="str"/>
      <c r="X324" s="71">
        <f>IF(OR(F324="",I324=""),"",ROUND((I324-F324)*1440,2))</f>
        <v/>
      </c>
      <c r="Y324" s="71">
        <f>IF(OR(M324&lt;&gt;"Yes",I324="",N324=""),"",ROUND((N324-I324)*1440,2))</f>
        <v/>
      </c>
      <c r="Z324" s="71">
        <f>IF(OR(F324="",O324=""),"",ROUND((O324-F324)*1440,2))</f>
        <v/>
      </c>
      <c r="AA324" s="72">
        <f>IF(E324="Yes",IF(OR(G324="",P324&lt;&gt;1),1,0),0)</f>
        <v/>
      </c>
      <c r="AB324" s="72">
        <f>IF(E324="Yes",IF(Q324="No",1,0),0)</f>
        <v/>
      </c>
      <c r="AC324" s="72">
        <f>IF(E324="Yes",IF(P324&gt;1,1,0),0)</f>
        <v/>
      </c>
      <c r="AD324" s="72">
        <f>IF(AND(E324="Yes",J324&lt;&gt;"",K324&lt;&gt;"",J324&lt;&gt;K324),1,0)</f>
        <v/>
      </c>
      <c r="AE324" s="72">
        <f>IF(E324="Yes",IF(OR(I324="",X324&gt;U324),1,0),0)</f>
        <v/>
      </c>
      <c r="AF324" s="72">
        <f>IF(M324="Yes",IF(OR(N324="",Y324&gt;V324),1,0),0)</f>
        <v/>
      </c>
      <c r="AG324" s="72">
        <f>IF(E324="Yes",IF(AND(AA324=0,AC324=0,AD324=0,AE324=0,J324&lt;&gt;"",K324&lt;&gt;""),1,0),0)</f>
        <v/>
      </c>
      <c r="AH324" s="27">
        <f>IF(E324&lt;&gt;"Yes","Excluded",IF(OR(AA324=1,AC324=1,AD324=1,AE324=1,AF324=1,AJ324=1),"Fail",IF(OR(AND(AB324=1,OR(R324&lt;&gt;"Yes",S324&lt;&gt;"Yes")),AK324=1),"Warning","Pass")))</f>
        <v/>
      </c>
      <c r="AI324" s="27" t="str"/>
      <c r="AJ324" s="73">
        <f>IF(E324="Yes",IF(OR(O324="",Z324&gt;W324),1,0),0)</f>
        <v/>
      </c>
      <c r="AK324" s="73">
        <f>IF(E324="Yes",IF(T324="Yes",0,1),0)</f>
        <v/>
      </c>
    </row>
    <row r="325">
      <c r="A325" s="27" t="str"/>
      <c r="B325" s="27" t="str"/>
      <c r="C325" s="27" t="str"/>
      <c r="D325" s="27" t="str"/>
      <c r="E325" s="27" t="str"/>
      <c r="F325" s="70" t="str"/>
      <c r="G325" s="70" t="str"/>
      <c r="H325" s="70" t="str"/>
      <c r="I325" s="70" t="str"/>
      <c r="J325" s="70" t="str"/>
      <c r="K325" s="70" t="str"/>
      <c r="L325" s="70" t="str"/>
      <c r="M325" s="70" t="str"/>
      <c r="N325" s="70" t="str"/>
      <c r="O325" s="70" t="str"/>
      <c r="P325" s="27" t="str"/>
      <c r="Q325" s="27" t="str"/>
      <c r="R325" s="27" t="str"/>
      <c r="S325" s="27" t="str"/>
      <c r="T325" s="27" t="str"/>
      <c r="U325" s="27" t="str"/>
      <c r="V325" s="27" t="str"/>
      <c r="W325" s="27" t="str"/>
      <c r="X325" s="71">
        <f>IF(OR(F325="",I325=""),"",ROUND((I325-F325)*1440,2))</f>
        <v/>
      </c>
      <c r="Y325" s="71">
        <f>IF(OR(M325&lt;&gt;"Yes",I325="",N325=""),"",ROUND((N325-I325)*1440,2))</f>
        <v/>
      </c>
      <c r="Z325" s="71">
        <f>IF(OR(F325="",O325=""),"",ROUND((O325-F325)*1440,2))</f>
        <v/>
      </c>
      <c r="AA325" s="72">
        <f>IF(E325="Yes",IF(OR(G325="",P325&lt;&gt;1),1,0),0)</f>
        <v/>
      </c>
      <c r="AB325" s="72">
        <f>IF(E325="Yes",IF(Q325="No",1,0),0)</f>
        <v/>
      </c>
      <c r="AC325" s="72">
        <f>IF(E325="Yes",IF(P325&gt;1,1,0),0)</f>
        <v/>
      </c>
      <c r="AD325" s="72">
        <f>IF(AND(E325="Yes",J325&lt;&gt;"",K325&lt;&gt;"",J325&lt;&gt;K325),1,0)</f>
        <v/>
      </c>
      <c r="AE325" s="72">
        <f>IF(E325="Yes",IF(OR(I325="",X325&gt;U325),1,0),0)</f>
        <v/>
      </c>
      <c r="AF325" s="72">
        <f>IF(M325="Yes",IF(OR(N325="",Y325&gt;V325),1,0),0)</f>
        <v/>
      </c>
      <c r="AG325" s="72">
        <f>IF(E325="Yes",IF(AND(AA325=0,AC325=0,AD325=0,AE325=0,J325&lt;&gt;"",K325&lt;&gt;""),1,0),0)</f>
        <v/>
      </c>
      <c r="AH325" s="27">
        <f>IF(E325&lt;&gt;"Yes","Excluded",IF(OR(AA325=1,AC325=1,AD325=1,AE325=1,AF325=1,AJ325=1),"Fail",IF(OR(AND(AB325=1,OR(R325&lt;&gt;"Yes",S325&lt;&gt;"Yes")),AK325=1),"Warning","Pass")))</f>
        <v/>
      </c>
      <c r="AI325" s="27" t="str"/>
      <c r="AJ325" s="73">
        <f>IF(E325="Yes",IF(OR(O325="",Z325&gt;W325),1,0),0)</f>
        <v/>
      </c>
      <c r="AK325" s="73">
        <f>IF(E325="Yes",IF(T325="Yes",0,1),0)</f>
        <v/>
      </c>
    </row>
    <row r="326">
      <c r="A326" s="27" t="str"/>
      <c r="B326" s="27" t="str"/>
      <c r="C326" s="27" t="str"/>
      <c r="D326" s="27" t="str"/>
      <c r="E326" s="27" t="str"/>
      <c r="F326" s="70" t="str"/>
      <c r="G326" s="70" t="str"/>
      <c r="H326" s="70" t="str"/>
      <c r="I326" s="70" t="str"/>
      <c r="J326" s="70" t="str"/>
      <c r="K326" s="70" t="str"/>
      <c r="L326" s="70" t="str"/>
      <c r="M326" s="70" t="str"/>
      <c r="N326" s="70" t="str"/>
      <c r="O326" s="70" t="str"/>
      <c r="P326" s="27" t="str"/>
      <c r="Q326" s="27" t="str"/>
      <c r="R326" s="27" t="str"/>
      <c r="S326" s="27" t="str"/>
      <c r="T326" s="27" t="str"/>
      <c r="U326" s="27" t="str"/>
      <c r="V326" s="27" t="str"/>
      <c r="W326" s="27" t="str"/>
      <c r="X326" s="71">
        <f>IF(OR(F326="",I326=""),"",ROUND((I326-F326)*1440,2))</f>
        <v/>
      </c>
      <c r="Y326" s="71">
        <f>IF(OR(M326&lt;&gt;"Yes",I326="",N326=""),"",ROUND((N326-I326)*1440,2))</f>
        <v/>
      </c>
      <c r="Z326" s="71">
        <f>IF(OR(F326="",O326=""),"",ROUND((O326-F326)*1440,2))</f>
        <v/>
      </c>
      <c r="AA326" s="72">
        <f>IF(E326="Yes",IF(OR(G326="",P326&lt;&gt;1),1,0),0)</f>
        <v/>
      </c>
      <c r="AB326" s="72">
        <f>IF(E326="Yes",IF(Q326="No",1,0),0)</f>
        <v/>
      </c>
      <c r="AC326" s="72">
        <f>IF(E326="Yes",IF(P326&gt;1,1,0),0)</f>
        <v/>
      </c>
      <c r="AD326" s="72">
        <f>IF(AND(E326="Yes",J326&lt;&gt;"",K326&lt;&gt;"",J326&lt;&gt;K326),1,0)</f>
        <v/>
      </c>
      <c r="AE326" s="72">
        <f>IF(E326="Yes",IF(OR(I326="",X326&gt;U326),1,0),0)</f>
        <v/>
      </c>
      <c r="AF326" s="72">
        <f>IF(M326="Yes",IF(OR(N326="",Y326&gt;V326),1,0),0)</f>
        <v/>
      </c>
      <c r="AG326" s="72">
        <f>IF(E326="Yes",IF(AND(AA326=0,AC326=0,AD326=0,AE326=0,J326&lt;&gt;"",K326&lt;&gt;""),1,0),0)</f>
        <v/>
      </c>
      <c r="AH326" s="27">
        <f>IF(E326&lt;&gt;"Yes","Excluded",IF(OR(AA326=1,AC326=1,AD326=1,AE326=1,AF326=1,AJ326=1),"Fail",IF(OR(AND(AB326=1,OR(R326&lt;&gt;"Yes",S326&lt;&gt;"Yes")),AK326=1),"Warning","Pass")))</f>
        <v/>
      </c>
      <c r="AI326" s="27" t="str"/>
      <c r="AJ326" s="73">
        <f>IF(E326="Yes",IF(OR(O326="",Z326&gt;W326),1,0),0)</f>
        <v/>
      </c>
      <c r="AK326" s="73">
        <f>IF(E326="Yes",IF(T326="Yes",0,1),0)</f>
        <v/>
      </c>
    </row>
    <row r="327">
      <c r="A327" s="27" t="str"/>
      <c r="B327" s="27" t="str"/>
      <c r="C327" s="27" t="str"/>
      <c r="D327" s="27" t="str"/>
      <c r="E327" s="27" t="str"/>
      <c r="F327" s="70" t="str"/>
      <c r="G327" s="70" t="str"/>
      <c r="H327" s="70" t="str"/>
      <c r="I327" s="70" t="str"/>
      <c r="J327" s="70" t="str"/>
      <c r="K327" s="70" t="str"/>
      <c r="L327" s="70" t="str"/>
      <c r="M327" s="70" t="str"/>
      <c r="N327" s="70" t="str"/>
      <c r="O327" s="70" t="str"/>
      <c r="P327" s="27" t="str"/>
      <c r="Q327" s="27" t="str"/>
      <c r="R327" s="27" t="str"/>
      <c r="S327" s="27" t="str"/>
      <c r="T327" s="27" t="str"/>
      <c r="U327" s="27" t="str"/>
      <c r="V327" s="27" t="str"/>
      <c r="W327" s="27" t="str"/>
      <c r="X327" s="71">
        <f>IF(OR(F327="",I327=""),"",ROUND((I327-F327)*1440,2))</f>
        <v/>
      </c>
      <c r="Y327" s="71">
        <f>IF(OR(M327&lt;&gt;"Yes",I327="",N327=""),"",ROUND((N327-I327)*1440,2))</f>
        <v/>
      </c>
      <c r="Z327" s="71">
        <f>IF(OR(F327="",O327=""),"",ROUND((O327-F327)*1440,2))</f>
        <v/>
      </c>
      <c r="AA327" s="72">
        <f>IF(E327="Yes",IF(OR(G327="",P327&lt;&gt;1),1,0),0)</f>
        <v/>
      </c>
      <c r="AB327" s="72">
        <f>IF(E327="Yes",IF(Q327="No",1,0),0)</f>
        <v/>
      </c>
      <c r="AC327" s="72">
        <f>IF(E327="Yes",IF(P327&gt;1,1,0),0)</f>
        <v/>
      </c>
      <c r="AD327" s="72">
        <f>IF(AND(E327="Yes",J327&lt;&gt;"",K327&lt;&gt;"",J327&lt;&gt;K327),1,0)</f>
        <v/>
      </c>
      <c r="AE327" s="72">
        <f>IF(E327="Yes",IF(OR(I327="",X327&gt;U327),1,0),0)</f>
        <v/>
      </c>
      <c r="AF327" s="72">
        <f>IF(M327="Yes",IF(OR(N327="",Y327&gt;V327),1,0),0)</f>
        <v/>
      </c>
      <c r="AG327" s="72">
        <f>IF(E327="Yes",IF(AND(AA327=0,AC327=0,AD327=0,AE327=0,J327&lt;&gt;"",K327&lt;&gt;""),1,0),0)</f>
        <v/>
      </c>
      <c r="AH327" s="27">
        <f>IF(E327&lt;&gt;"Yes","Excluded",IF(OR(AA327=1,AC327=1,AD327=1,AE327=1,AF327=1,AJ327=1),"Fail",IF(OR(AND(AB327=1,OR(R327&lt;&gt;"Yes",S327&lt;&gt;"Yes")),AK327=1),"Warning","Pass")))</f>
        <v/>
      </c>
      <c r="AI327" s="27" t="str"/>
      <c r="AJ327" s="73">
        <f>IF(E327="Yes",IF(OR(O327="",Z327&gt;W327),1,0),0)</f>
        <v/>
      </c>
      <c r="AK327" s="73">
        <f>IF(E327="Yes",IF(T327="Yes",0,1),0)</f>
        <v/>
      </c>
    </row>
    <row r="328">
      <c r="A328" s="27" t="str"/>
      <c r="B328" s="27" t="str"/>
      <c r="C328" s="27" t="str"/>
      <c r="D328" s="27" t="str"/>
      <c r="E328" s="27" t="str"/>
      <c r="F328" s="70" t="str"/>
      <c r="G328" s="70" t="str"/>
      <c r="H328" s="70" t="str"/>
      <c r="I328" s="70" t="str"/>
      <c r="J328" s="70" t="str"/>
      <c r="K328" s="70" t="str"/>
      <c r="L328" s="70" t="str"/>
      <c r="M328" s="70" t="str"/>
      <c r="N328" s="70" t="str"/>
      <c r="O328" s="70" t="str"/>
      <c r="P328" s="27" t="str"/>
      <c r="Q328" s="27" t="str"/>
      <c r="R328" s="27" t="str"/>
      <c r="S328" s="27" t="str"/>
      <c r="T328" s="27" t="str"/>
      <c r="U328" s="27" t="str"/>
      <c r="V328" s="27" t="str"/>
      <c r="W328" s="27" t="str"/>
      <c r="X328" s="71">
        <f>IF(OR(F328="",I328=""),"",ROUND((I328-F328)*1440,2))</f>
        <v/>
      </c>
      <c r="Y328" s="71">
        <f>IF(OR(M328&lt;&gt;"Yes",I328="",N328=""),"",ROUND((N328-I328)*1440,2))</f>
        <v/>
      </c>
      <c r="Z328" s="71">
        <f>IF(OR(F328="",O328=""),"",ROUND((O328-F328)*1440,2))</f>
        <v/>
      </c>
      <c r="AA328" s="72">
        <f>IF(E328="Yes",IF(OR(G328="",P328&lt;&gt;1),1,0),0)</f>
        <v/>
      </c>
      <c r="AB328" s="72">
        <f>IF(E328="Yes",IF(Q328="No",1,0),0)</f>
        <v/>
      </c>
      <c r="AC328" s="72">
        <f>IF(E328="Yes",IF(P328&gt;1,1,0),0)</f>
        <v/>
      </c>
      <c r="AD328" s="72">
        <f>IF(AND(E328="Yes",J328&lt;&gt;"",K328&lt;&gt;"",J328&lt;&gt;K328),1,0)</f>
        <v/>
      </c>
      <c r="AE328" s="72">
        <f>IF(E328="Yes",IF(OR(I328="",X328&gt;U328),1,0),0)</f>
        <v/>
      </c>
      <c r="AF328" s="72">
        <f>IF(M328="Yes",IF(OR(N328="",Y328&gt;V328),1,0),0)</f>
        <v/>
      </c>
      <c r="AG328" s="72">
        <f>IF(E328="Yes",IF(AND(AA328=0,AC328=0,AD328=0,AE328=0,J328&lt;&gt;"",K328&lt;&gt;""),1,0),0)</f>
        <v/>
      </c>
      <c r="AH328" s="27">
        <f>IF(E328&lt;&gt;"Yes","Excluded",IF(OR(AA328=1,AC328=1,AD328=1,AE328=1,AF328=1,AJ328=1),"Fail",IF(OR(AND(AB328=1,OR(R328&lt;&gt;"Yes",S328&lt;&gt;"Yes")),AK328=1),"Warning","Pass")))</f>
        <v/>
      </c>
      <c r="AI328" s="27" t="str"/>
      <c r="AJ328" s="73">
        <f>IF(E328="Yes",IF(OR(O328="",Z328&gt;W328),1,0),0)</f>
        <v/>
      </c>
      <c r="AK328" s="73">
        <f>IF(E328="Yes",IF(T328="Yes",0,1),0)</f>
        <v/>
      </c>
    </row>
    <row r="329">
      <c r="A329" s="27" t="str"/>
      <c r="B329" s="27" t="str"/>
      <c r="C329" s="27" t="str"/>
      <c r="D329" s="27" t="str"/>
      <c r="E329" s="27" t="str"/>
      <c r="F329" s="70" t="str"/>
      <c r="G329" s="70" t="str"/>
      <c r="H329" s="70" t="str"/>
      <c r="I329" s="70" t="str"/>
      <c r="J329" s="70" t="str"/>
      <c r="K329" s="70" t="str"/>
      <c r="L329" s="70" t="str"/>
      <c r="M329" s="70" t="str"/>
      <c r="N329" s="70" t="str"/>
      <c r="O329" s="70" t="str"/>
      <c r="P329" s="27" t="str"/>
      <c r="Q329" s="27" t="str"/>
      <c r="R329" s="27" t="str"/>
      <c r="S329" s="27" t="str"/>
      <c r="T329" s="27" t="str"/>
      <c r="U329" s="27" t="str"/>
      <c r="V329" s="27" t="str"/>
      <c r="W329" s="27" t="str"/>
      <c r="X329" s="71">
        <f>IF(OR(F329="",I329=""),"",ROUND((I329-F329)*1440,2))</f>
        <v/>
      </c>
      <c r="Y329" s="71">
        <f>IF(OR(M329&lt;&gt;"Yes",I329="",N329=""),"",ROUND((N329-I329)*1440,2))</f>
        <v/>
      </c>
      <c r="Z329" s="71">
        <f>IF(OR(F329="",O329=""),"",ROUND((O329-F329)*1440,2))</f>
        <v/>
      </c>
      <c r="AA329" s="72">
        <f>IF(E329="Yes",IF(OR(G329="",P329&lt;&gt;1),1,0),0)</f>
        <v/>
      </c>
      <c r="AB329" s="72">
        <f>IF(E329="Yes",IF(Q329="No",1,0),0)</f>
        <v/>
      </c>
      <c r="AC329" s="72">
        <f>IF(E329="Yes",IF(P329&gt;1,1,0),0)</f>
        <v/>
      </c>
      <c r="AD329" s="72">
        <f>IF(AND(E329="Yes",J329&lt;&gt;"",K329&lt;&gt;"",J329&lt;&gt;K329),1,0)</f>
        <v/>
      </c>
      <c r="AE329" s="72">
        <f>IF(E329="Yes",IF(OR(I329="",X329&gt;U329),1,0),0)</f>
        <v/>
      </c>
      <c r="AF329" s="72">
        <f>IF(M329="Yes",IF(OR(N329="",Y329&gt;V329),1,0),0)</f>
        <v/>
      </c>
      <c r="AG329" s="72">
        <f>IF(E329="Yes",IF(AND(AA329=0,AC329=0,AD329=0,AE329=0,J329&lt;&gt;"",K329&lt;&gt;""),1,0),0)</f>
        <v/>
      </c>
      <c r="AH329" s="27">
        <f>IF(E329&lt;&gt;"Yes","Excluded",IF(OR(AA329=1,AC329=1,AD329=1,AE329=1,AF329=1,AJ329=1),"Fail",IF(OR(AND(AB329=1,OR(R329&lt;&gt;"Yes",S329&lt;&gt;"Yes")),AK329=1),"Warning","Pass")))</f>
        <v/>
      </c>
      <c r="AI329" s="27" t="str"/>
      <c r="AJ329" s="73">
        <f>IF(E329="Yes",IF(OR(O329="",Z329&gt;W329),1,0),0)</f>
        <v/>
      </c>
      <c r="AK329" s="73">
        <f>IF(E329="Yes",IF(T329="Yes",0,1),0)</f>
        <v/>
      </c>
    </row>
    <row r="330">
      <c r="A330" s="27" t="str"/>
      <c r="B330" s="27" t="str"/>
      <c r="C330" s="27" t="str"/>
      <c r="D330" s="27" t="str"/>
      <c r="E330" s="27" t="str"/>
      <c r="F330" s="70" t="str"/>
      <c r="G330" s="70" t="str"/>
      <c r="H330" s="70" t="str"/>
      <c r="I330" s="70" t="str"/>
      <c r="J330" s="70" t="str"/>
      <c r="K330" s="70" t="str"/>
      <c r="L330" s="70" t="str"/>
      <c r="M330" s="70" t="str"/>
      <c r="N330" s="70" t="str"/>
      <c r="O330" s="70" t="str"/>
      <c r="P330" s="27" t="str"/>
      <c r="Q330" s="27" t="str"/>
      <c r="R330" s="27" t="str"/>
      <c r="S330" s="27" t="str"/>
      <c r="T330" s="27" t="str"/>
      <c r="U330" s="27" t="str"/>
      <c r="V330" s="27" t="str"/>
      <c r="W330" s="27" t="str"/>
      <c r="X330" s="71">
        <f>IF(OR(F330="",I330=""),"",ROUND((I330-F330)*1440,2))</f>
        <v/>
      </c>
      <c r="Y330" s="71">
        <f>IF(OR(M330&lt;&gt;"Yes",I330="",N330=""),"",ROUND((N330-I330)*1440,2))</f>
        <v/>
      </c>
      <c r="Z330" s="71">
        <f>IF(OR(F330="",O330=""),"",ROUND((O330-F330)*1440,2))</f>
        <v/>
      </c>
      <c r="AA330" s="72">
        <f>IF(E330="Yes",IF(OR(G330="",P330&lt;&gt;1),1,0),0)</f>
        <v/>
      </c>
      <c r="AB330" s="72">
        <f>IF(E330="Yes",IF(Q330="No",1,0),0)</f>
        <v/>
      </c>
      <c r="AC330" s="72">
        <f>IF(E330="Yes",IF(P330&gt;1,1,0),0)</f>
        <v/>
      </c>
      <c r="AD330" s="72">
        <f>IF(AND(E330="Yes",J330&lt;&gt;"",K330&lt;&gt;"",J330&lt;&gt;K330),1,0)</f>
        <v/>
      </c>
      <c r="AE330" s="72">
        <f>IF(E330="Yes",IF(OR(I330="",X330&gt;U330),1,0),0)</f>
        <v/>
      </c>
      <c r="AF330" s="72">
        <f>IF(M330="Yes",IF(OR(N330="",Y330&gt;V330),1,0),0)</f>
        <v/>
      </c>
      <c r="AG330" s="72">
        <f>IF(E330="Yes",IF(AND(AA330=0,AC330=0,AD330=0,AE330=0,J330&lt;&gt;"",K330&lt;&gt;""),1,0),0)</f>
        <v/>
      </c>
      <c r="AH330" s="27">
        <f>IF(E330&lt;&gt;"Yes","Excluded",IF(OR(AA330=1,AC330=1,AD330=1,AE330=1,AF330=1,AJ330=1),"Fail",IF(OR(AND(AB330=1,OR(R330&lt;&gt;"Yes",S330&lt;&gt;"Yes")),AK330=1),"Warning","Pass")))</f>
        <v/>
      </c>
      <c r="AI330" s="27" t="str"/>
      <c r="AJ330" s="73">
        <f>IF(E330="Yes",IF(OR(O330="",Z330&gt;W330),1,0),0)</f>
        <v/>
      </c>
      <c r="AK330" s="73">
        <f>IF(E330="Yes",IF(T330="Yes",0,1),0)</f>
        <v/>
      </c>
    </row>
    <row r="331">
      <c r="A331" s="27" t="str"/>
      <c r="B331" s="27" t="str"/>
      <c r="C331" s="27" t="str"/>
      <c r="D331" s="27" t="str"/>
      <c r="E331" s="27" t="str"/>
      <c r="F331" s="70" t="str"/>
      <c r="G331" s="70" t="str"/>
      <c r="H331" s="70" t="str"/>
      <c r="I331" s="70" t="str"/>
      <c r="J331" s="70" t="str"/>
      <c r="K331" s="70" t="str"/>
      <c r="L331" s="70" t="str"/>
      <c r="M331" s="70" t="str"/>
      <c r="N331" s="70" t="str"/>
      <c r="O331" s="70" t="str"/>
      <c r="P331" s="27" t="str"/>
      <c r="Q331" s="27" t="str"/>
      <c r="R331" s="27" t="str"/>
      <c r="S331" s="27" t="str"/>
      <c r="T331" s="27" t="str"/>
      <c r="U331" s="27" t="str"/>
      <c r="V331" s="27" t="str"/>
      <c r="W331" s="27" t="str"/>
      <c r="X331" s="71">
        <f>IF(OR(F331="",I331=""),"",ROUND((I331-F331)*1440,2))</f>
        <v/>
      </c>
      <c r="Y331" s="71">
        <f>IF(OR(M331&lt;&gt;"Yes",I331="",N331=""),"",ROUND((N331-I331)*1440,2))</f>
        <v/>
      </c>
      <c r="Z331" s="71">
        <f>IF(OR(F331="",O331=""),"",ROUND((O331-F331)*1440,2))</f>
        <v/>
      </c>
      <c r="AA331" s="72">
        <f>IF(E331="Yes",IF(OR(G331="",P331&lt;&gt;1),1,0),0)</f>
        <v/>
      </c>
      <c r="AB331" s="72">
        <f>IF(E331="Yes",IF(Q331="No",1,0),0)</f>
        <v/>
      </c>
      <c r="AC331" s="72">
        <f>IF(E331="Yes",IF(P331&gt;1,1,0),0)</f>
        <v/>
      </c>
      <c r="AD331" s="72">
        <f>IF(AND(E331="Yes",J331&lt;&gt;"",K331&lt;&gt;"",J331&lt;&gt;K331),1,0)</f>
        <v/>
      </c>
      <c r="AE331" s="72">
        <f>IF(E331="Yes",IF(OR(I331="",X331&gt;U331),1,0),0)</f>
        <v/>
      </c>
      <c r="AF331" s="72">
        <f>IF(M331="Yes",IF(OR(N331="",Y331&gt;V331),1,0),0)</f>
        <v/>
      </c>
      <c r="AG331" s="72">
        <f>IF(E331="Yes",IF(AND(AA331=0,AC331=0,AD331=0,AE331=0,J331&lt;&gt;"",K331&lt;&gt;""),1,0),0)</f>
        <v/>
      </c>
      <c r="AH331" s="27">
        <f>IF(E331&lt;&gt;"Yes","Excluded",IF(OR(AA331=1,AC331=1,AD331=1,AE331=1,AF331=1,AJ331=1),"Fail",IF(OR(AND(AB331=1,OR(R331&lt;&gt;"Yes",S331&lt;&gt;"Yes")),AK331=1),"Warning","Pass")))</f>
        <v/>
      </c>
      <c r="AI331" s="27" t="str"/>
      <c r="AJ331" s="73">
        <f>IF(E331="Yes",IF(OR(O331="",Z331&gt;W331),1,0),0)</f>
        <v/>
      </c>
      <c r="AK331" s="73">
        <f>IF(E331="Yes",IF(T331="Yes",0,1),0)</f>
        <v/>
      </c>
    </row>
    <row r="332">
      <c r="A332" s="27" t="str"/>
      <c r="B332" s="27" t="str"/>
      <c r="C332" s="27" t="str"/>
      <c r="D332" s="27" t="str"/>
      <c r="E332" s="27" t="str"/>
      <c r="F332" s="70" t="str"/>
      <c r="G332" s="70" t="str"/>
      <c r="H332" s="70" t="str"/>
      <c r="I332" s="70" t="str"/>
      <c r="J332" s="70" t="str"/>
      <c r="K332" s="70" t="str"/>
      <c r="L332" s="70" t="str"/>
      <c r="M332" s="70" t="str"/>
      <c r="N332" s="70" t="str"/>
      <c r="O332" s="70" t="str"/>
      <c r="P332" s="27" t="str"/>
      <c r="Q332" s="27" t="str"/>
      <c r="R332" s="27" t="str"/>
      <c r="S332" s="27" t="str"/>
      <c r="T332" s="27" t="str"/>
      <c r="U332" s="27" t="str"/>
      <c r="V332" s="27" t="str"/>
      <c r="W332" s="27" t="str"/>
      <c r="X332" s="71">
        <f>IF(OR(F332="",I332=""),"",ROUND((I332-F332)*1440,2))</f>
        <v/>
      </c>
      <c r="Y332" s="71">
        <f>IF(OR(M332&lt;&gt;"Yes",I332="",N332=""),"",ROUND((N332-I332)*1440,2))</f>
        <v/>
      </c>
      <c r="Z332" s="71">
        <f>IF(OR(F332="",O332=""),"",ROUND((O332-F332)*1440,2))</f>
        <v/>
      </c>
      <c r="AA332" s="72">
        <f>IF(E332="Yes",IF(OR(G332="",P332&lt;&gt;1),1,0),0)</f>
        <v/>
      </c>
      <c r="AB332" s="72">
        <f>IF(E332="Yes",IF(Q332="No",1,0),0)</f>
        <v/>
      </c>
      <c r="AC332" s="72">
        <f>IF(E332="Yes",IF(P332&gt;1,1,0),0)</f>
        <v/>
      </c>
      <c r="AD332" s="72">
        <f>IF(AND(E332="Yes",J332&lt;&gt;"",K332&lt;&gt;"",J332&lt;&gt;K332),1,0)</f>
        <v/>
      </c>
      <c r="AE332" s="72">
        <f>IF(E332="Yes",IF(OR(I332="",X332&gt;U332),1,0),0)</f>
        <v/>
      </c>
      <c r="AF332" s="72">
        <f>IF(M332="Yes",IF(OR(N332="",Y332&gt;V332),1,0),0)</f>
        <v/>
      </c>
      <c r="AG332" s="72">
        <f>IF(E332="Yes",IF(AND(AA332=0,AC332=0,AD332=0,AE332=0,J332&lt;&gt;"",K332&lt;&gt;""),1,0),0)</f>
        <v/>
      </c>
      <c r="AH332" s="27">
        <f>IF(E332&lt;&gt;"Yes","Excluded",IF(OR(AA332=1,AC332=1,AD332=1,AE332=1,AF332=1,AJ332=1),"Fail",IF(OR(AND(AB332=1,OR(R332&lt;&gt;"Yes",S332&lt;&gt;"Yes")),AK332=1),"Warning","Pass")))</f>
        <v/>
      </c>
      <c r="AI332" s="27" t="str"/>
      <c r="AJ332" s="73">
        <f>IF(E332="Yes",IF(OR(O332="",Z332&gt;W332),1,0),0)</f>
        <v/>
      </c>
      <c r="AK332" s="73">
        <f>IF(E332="Yes",IF(T332="Yes",0,1),0)</f>
        <v/>
      </c>
    </row>
    <row r="333">
      <c r="A333" s="27" t="str"/>
      <c r="B333" s="27" t="str"/>
      <c r="C333" s="27" t="str"/>
      <c r="D333" s="27" t="str"/>
      <c r="E333" s="27" t="str"/>
      <c r="F333" s="70" t="str"/>
      <c r="G333" s="70" t="str"/>
      <c r="H333" s="70" t="str"/>
      <c r="I333" s="70" t="str"/>
      <c r="J333" s="70" t="str"/>
      <c r="K333" s="70" t="str"/>
      <c r="L333" s="70" t="str"/>
      <c r="M333" s="70" t="str"/>
      <c r="N333" s="70" t="str"/>
      <c r="O333" s="70" t="str"/>
      <c r="P333" s="27" t="str"/>
      <c r="Q333" s="27" t="str"/>
      <c r="R333" s="27" t="str"/>
      <c r="S333" s="27" t="str"/>
      <c r="T333" s="27" t="str"/>
      <c r="U333" s="27" t="str"/>
      <c r="V333" s="27" t="str"/>
      <c r="W333" s="27" t="str"/>
      <c r="X333" s="71">
        <f>IF(OR(F333="",I333=""),"",ROUND((I333-F333)*1440,2))</f>
        <v/>
      </c>
      <c r="Y333" s="71">
        <f>IF(OR(M333&lt;&gt;"Yes",I333="",N333=""),"",ROUND((N333-I333)*1440,2))</f>
        <v/>
      </c>
      <c r="Z333" s="71">
        <f>IF(OR(F333="",O333=""),"",ROUND((O333-F333)*1440,2))</f>
        <v/>
      </c>
      <c r="AA333" s="72">
        <f>IF(E333="Yes",IF(OR(G333="",P333&lt;&gt;1),1,0),0)</f>
        <v/>
      </c>
      <c r="AB333" s="72">
        <f>IF(E333="Yes",IF(Q333="No",1,0),0)</f>
        <v/>
      </c>
      <c r="AC333" s="72">
        <f>IF(E333="Yes",IF(P333&gt;1,1,0),0)</f>
        <v/>
      </c>
      <c r="AD333" s="72">
        <f>IF(AND(E333="Yes",J333&lt;&gt;"",K333&lt;&gt;"",J333&lt;&gt;K333),1,0)</f>
        <v/>
      </c>
      <c r="AE333" s="72">
        <f>IF(E333="Yes",IF(OR(I333="",X333&gt;U333),1,0),0)</f>
        <v/>
      </c>
      <c r="AF333" s="72">
        <f>IF(M333="Yes",IF(OR(N333="",Y333&gt;V333),1,0),0)</f>
        <v/>
      </c>
      <c r="AG333" s="72">
        <f>IF(E333="Yes",IF(AND(AA333=0,AC333=0,AD333=0,AE333=0,J333&lt;&gt;"",K333&lt;&gt;""),1,0),0)</f>
        <v/>
      </c>
      <c r="AH333" s="27">
        <f>IF(E333&lt;&gt;"Yes","Excluded",IF(OR(AA333=1,AC333=1,AD333=1,AE333=1,AF333=1,AJ333=1),"Fail",IF(OR(AND(AB333=1,OR(R333&lt;&gt;"Yes",S333&lt;&gt;"Yes")),AK333=1),"Warning","Pass")))</f>
        <v/>
      </c>
      <c r="AI333" s="27" t="str"/>
      <c r="AJ333" s="73">
        <f>IF(E333="Yes",IF(OR(O333="",Z333&gt;W333),1,0),0)</f>
        <v/>
      </c>
      <c r="AK333" s="73">
        <f>IF(E333="Yes",IF(T333="Yes",0,1),0)</f>
        <v/>
      </c>
    </row>
    <row r="334">
      <c r="A334" s="27" t="str"/>
      <c r="B334" s="27" t="str"/>
      <c r="C334" s="27" t="str"/>
      <c r="D334" s="27" t="str"/>
      <c r="E334" s="27" t="str"/>
      <c r="F334" s="70" t="str"/>
      <c r="G334" s="70" t="str"/>
      <c r="H334" s="70" t="str"/>
      <c r="I334" s="70" t="str"/>
      <c r="J334" s="70" t="str"/>
      <c r="K334" s="70" t="str"/>
      <c r="L334" s="70" t="str"/>
      <c r="M334" s="70" t="str"/>
      <c r="N334" s="70" t="str"/>
      <c r="O334" s="70" t="str"/>
      <c r="P334" s="27" t="str"/>
      <c r="Q334" s="27" t="str"/>
      <c r="R334" s="27" t="str"/>
      <c r="S334" s="27" t="str"/>
      <c r="T334" s="27" t="str"/>
      <c r="U334" s="27" t="str"/>
      <c r="V334" s="27" t="str"/>
      <c r="W334" s="27" t="str"/>
      <c r="X334" s="71">
        <f>IF(OR(F334="",I334=""),"",ROUND((I334-F334)*1440,2))</f>
        <v/>
      </c>
      <c r="Y334" s="71">
        <f>IF(OR(M334&lt;&gt;"Yes",I334="",N334=""),"",ROUND((N334-I334)*1440,2))</f>
        <v/>
      </c>
      <c r="Z334" s="71">
        <f>IF(OR(F334="",O334=""),"",ROUND((O334-F334)*1440,2))</f>
        <v/>
      </c>
      <c r="AA334" s="72">
        <f>IF(E334="Yes",IF(OR(G334="",P334&lt;&gt;1),1,0),0)</f>
        <v/>
      </c>
      <c r="AB334" s="72">
        <f>IF(E334="Yes",IF(Q334="No",1,0),0)</f>
        <v/>
      </c>
      <c r="AC334" s="72">
        <f>IF(E334="Yes",IF(P334&gt;1,1,0),0)</f>
        <v/>
      </c>
      <c r="AD334" s="72">
        <f>IF(AND(E334="Yes",J334&lt;&gt;"",K334&lt;&gt;"",J334&lt;&gt;K334),1,0)</f>
        <v/>
      </c>
      <c r="AE334" s="72">
        <f>IF(E334="Yes",IF(OR(I334="",X334&gt;U334),1,0),0)</f>
        <v/>
      </c>
      <c r="AF334" s="72">
        <f>IF(M334="Yes",IF(OR(N334="",Y334&gt;V334),1,0),0)</f>
        <v/>
      </c>
      <c r="AG334" s="72">
        <f>IF(E334="Yes",IF(AND(AA334=0,AC334=0,AD334=0,AE334=0,J334&lt;&gt;"",K334&lt;&gt;""),1,0),0)</f>
        <v/>
      </c>
      <c r="AH334" s="27">
        <f>IF(E334&lt;&gt;"Yes","Excluded",IF(OR(AA334=1,AC334=1,AD334=1,AE334=1,AF334=1,AJ334=1),"Fail",IF(OR(AND(AB334=1,OR(R334&lt;&gt;"Yes",S334&lt;&gt;"Yes")),AK334=1),"Warning","Pass")))</f>
        <v/>
      </c>
      <c r="AI334" s="27" t="str"/>
      <c r="AJ334" s="73">
        <f>IF(E334="Yes",IF(OR(O334="",Z334&gt;W334),1,0),0)</f>
        <v/>
      </c>
      <c r="AK334" s="73">
        <f>IF(E334="Yes",IF(T334="Yes",0,1),0)</f>
        <v/>
      </c>
    </row>
    <row r="335">
      <c r="A335" s="27" t="str"/>
      <c r="B335" s="27" t="str"/>
      <c r="C335" s="27" t="str"/>
      <c r="D335" s="27" t="str"/>
      <c r="E335" s="27" t="str"/>
      <c r="F335" s="70" t="str"/>
      <c r="G335" s="70" t="str"/>
      <c r="H335" s="70" t="str"/>
      <c r="I335" s="70" t="str"/>
      <c r="J335" s="70" t="str"/>
      <c r="K335" s="70" t="str"/>
      <c r="L335" s="70" t="str"/>
      <c r="M335" s="70" t="str"/>
      <c r="N335" s="70" t="str"/>
      <c r="O335" s="70" t="str"/>
      <c r="P335" s="27" t="str"/>
      <c r="Q335" s="27" t="str"/>
      <c r="R335" s="27" t="str"/>
      <c r="S335" s="27" t="str"/>
      <c r="T335" s="27" t="str"/>
      <c r="U335" s="27" t="str"/>
      <c r="V335" s="27" t="str"/>
      <c r="W335" s="27" t="str"/>
      <c r="X335" s="71">
        <f>IF(OR(F335="",I335=""),"",ROUND((I335-F335)*1440,2))</f>
        <v/>
      </c>
      <c r="Y335" s="71">
        <f>IF(OR(M335&lt;&gt;"Yes",I335="",N335=""),"",ROUND((N335-I335)*1440,2))</f>
        <v/>
      </c>
      <c r="Z335" s="71">
        <f>IF(OR(F335="",O335=""),"",ROUND((O335-F335)*1440,2))</f>
        <v/>
      </c>
      <c r="AA335" s="72">
        <f>IF(E335="Yes",IF(OR(G335="",P335&lt;&gt;1),1,0),0)</f>
        <v/>
      </c>
      <c r="AB335" s="72">
        <f>IF(E335="Yes",IF(Q335="No",1,0),0)</f>
        <v/>
      </c>
      <c r="AC335" s="72">
        <f>IF(E335="Yes",IF(P335&gt;1,1,0),0)</f>
        <v/>
      </c>
      <c r="AD335" s="72">
        <f>IF(AND(E335="Yes",J335&lt;&gt;"",K335&lt;&gt;"",J335&lt;&gt;K335),1,0)</f>
        <v/>
      </c>
      <c r="AE335" s="72">
        <f>IF(E335="Yes",IF(OR(I335="",X335&gt;U335),1,0),0)</f>
        <v/>
      </c>
      <c r="AF335" s="72">
        <f>IF(M335="Yes",IF(OR(N335="",Y335&gt;V335),1,0),0)</f>
        <v/>
      </c>
      <c r="AG335" s="72">
        <f>IF(E335="Yes",IF(AND(AA335=0,AC335=0,AD335=0,AE335=0,J335&lt;&gt;"",K335&lt;&gt;""),1,0),0)</f>
        <v/>
      </c>
      <c r="AH335" s="27">
        <f>IF(E335&lt;&gt;"Yes","Excluded",IF(OR(AA335=1,AC335=1,AD335=1,AE335=1,AF335=1,AJ335=1),"Fail",IF(OR(AND(AB335=1,OR(R335&lt;&gt;"Yes",S335&lt;&gt;"Yes")),AK335=1),"Warning","Pass")))</f>
        <v/>
      </c>
      <c r="AI335" s="27" t="str"/>
      <c r="AJ335" s="73">
        <f>IF(E335="Yes",IF(OR(O335="",Z335&gt;W335),1,0),0)</f>
        <v/>
      </c>
      <c r="AK335" s="73">
        <f>IF(E335="Yes",IF(T335="Yes",0,1),0)</f>
        <v/>
      </c>
    </row>
    <row r="336">
      <c r="A336" s="27" t="str"/>
      <c r="B336" s="27" t="str"/>
      <c r="C336" s="27" t="str"/>
      <c r="D336" s="27" t="str"/>
      <c r="E336" s="27" t="str"/>
      <c r="F336" s="70" t="str"/>
      <c r="G336" s="70" t="str"/>
      <c r="H336" s="70" t="str"/>
      <c r="I336" s="70" t="str"/>
      <c r="J336" s="70" t="str"/>
      <c r="K336" s="70" t="str"/>
      <c r="L336" s="70" t="str"/>
      <c r="M336" s="70" t="str"/>
      <c r="N336" s="70" t="str"/>
      <c r="O336" s="70" t="str"/>
      <c r="P336" s="27" t="str"/>
      <c r="Q336" s="27" t="str"/>
      <c r="R336" s="27" t="str"/>
      <c r="S336" s="27" t="str"/>
      <c r="T336" s="27" t="str"/>
      <c r="U336" s="27" t="str"/>
      <c r="V336" s="27" t="str"/>
      <c r="W336" s="27" t="str"/>
      <c r="X336" s="71">
        <f>IF(OR(F336="",I336=""),"",ROUND((I336-F336)*1440,2))</f>
        <v/>
      </c>
      <c r="Y336" s="71">
        <f>IF(OR(M336&lt;&gt;"Yes",I336="",N336=""),"",ROUND((N336-I336)*1440,2))</f>
        <v/>
      </c>
      <c r="Z336" s="71">
        <f>IF(OR(F336="",O336=""),"",ROUND((O336-F336)*1440,2))</f>
        <v/>
      </c>
      <c r="AA336" s="72">
        <f>IF(E336="Yes",IF(OR(G336="",P336&lt;&gt;1),1,0),0)</f>
        <v/>
      </c>
      <c r="AB336" s="72">
        <f>IF(E336="Yes",IF(Q336="No",1,0),0)</f>
        <v/>
      </c>
      <c r="AC336" s="72">
        <f>IF(E336="Yes",IF(P336&gt;1,1,0),0)</f>
        <v/>
      </c>
      <c r="AD336" s="72">
        <f>IF(AND(E336="Yes",J336&lt;&gt;"",K336&lt;&gt;"",J336&lt;&gt;K336),1,0)</f>
        <v/>
      </c>
      <c r="AE336" s="72">
        <f>IF(E336="Yes",IF(OR(I336="",X336&gt;U336),1,0),0)</f>
        <v/>
      </c>
      <c r="AF336" s="72">
        <f>IF(M336="Yes",IF(OR(N336="",Y336&gt;V336),1,0),0)</f>
        <v/>
      </c>
      <c r="AG336" s="72">
        <f>IF(E336="Yes",IF(AND(AA336=0,AC336=0,AD336=0,AE336=0,J336&lt;&gt;"",K336&lt;&gt;""),1,0),0)</f>
        <v/>
      </c>
      <c r="AH336" s="27">
        <f>IF(E336&lt;&gt;"Yes","Excluded",IF(OR(AA336=1,AC336=1,AD336=1,AE336=1,AF336=1,AJ336=1),"Fail",IF(OR(AND(AB336=1,OR(R336&lt;&gt;"Yes",S336&lt;&gt;"Yes")),AK336=1),"Warning","Pass")))</f>
        <v/>
      </c>
      <c r="AI336" s="27" t="str"/>
      <c r="AJ336" s="73">
        <f>IF(E336="Yes",IF(OR(O336="",Z336&gt;W336),1,0),0)</f>
        <v/>
      </c>
      <c r="AK336" s="73">
        <f>IF(E336="Yes",IF(T336="Yes",0,1),0)</f>
        <v/>
      </c>
    </row>
    <row r="337">
      <c r="A337" s="27" t="str"/>
      <c r="B337" s="27" t="str"/>
      <c r="C337" s="27" t="str"/>
      <c r="D337" s="27" t="str"/>
      <c r="E337" s="27" t="str"/>
      <c r="F337" s="70" t="str"/>
      <c r="G337" s="70" t="str"/>
      <c r="H337" s="70" t="str"/>
      <c r="I337" s="70" t="str"/>
      <c r="J337" s="70" t="str"/>
      <c r="K337" s="70" t="str"/>
      <c r="L337" s="70" t="str"/>
      <c r="M337" s="70" t="str"/>
      <c r="N337" s="70" t="str"/>
      <c r="O337" s="70" t="str"/>
      <c r="P337" s="27" t="str"/>
      <c r="Q337" s="27" t="str"/>
      <c r="R337" s="27" t="str"/>
      <c r="S337" s="27" t="str"/>
      <c r="T337" s="27" t="str"/>
      <c r="U337" s="27" t="str"/>
      <c r="V337" s="27" t="str"/>
      <c r="W337" s="27" t="str"/>
      <c r="X337" s="71">
        <f>IF(OR(F337="",I337=""),"",ROUND((I337-F337)*1440,2))</f>
        <v/>
      </c>
      <c r="Y337" s="71">
        <f>IF(OR(M337&lt;&gt;"Yes",I337="",N337=""),"",ROUND((N337-I337)*1440,2))</f>
        <v/>
      </c>
      <c r="Z337" s="71">
        <f>IF(OR(F337="",O337=""),"",ROUND((O337-F337)*1440,2))</f>
        <v/>
      </c>
      <c r="AA337" s="72">
        <f>IF(E337="Yes",IF(OR(G337="",P337&lt;&gt;1),1,0),0)</f>
        <v/>
      </c>
      <c r="AB337" s="72">
        <f>IF(E337="Yes",IF(Q337="No",1,0),0)</f>
        <v/>
      </c>
      <c r="AC337" s="72">
        <f>IF(E337="Yes",IF(P337&gt;1,1,0),0)</f>
        <v/>
      </c>
      <c r="AD337" s="72">
        <f>IF(AND(E337="Yes",J337&lt;&gt;"",K337&lt;&gt;"",J337&lt;&gt;K337),1,0)</f>
        <v/>
      </c>
      <c r="AE337" s="72">
        <f>IF(E337="Yes",IF(OR(I337="",X337&gt;U337),1,0),0)</f>
        <v/>
      </c>
      <c r="AF337" s="72">
        <f>IF(M337="Yes",IF(OR(N337="",Y337&gt;V337),1,0),0)</f>
        <v/>
      </c>
      <c r="AG337" s="72">
        <f>IF(E337="Yes",IF(AND(AA337=0,AC337=0,AD337=0,AE337=0,J337&lt;&gt;"",K337&lt;&gt;""),1,0),0)</f>
        <v/>
      </c>
      <c r="AH337" s="27">
        <f>IF(E337&lt;&gt;"Yes","Excluded",IF(OR(AA337=1,AC337=1,AD337=1,AE337=1,AF337=1,AJ337=1),"Fail",IF(OR(AND(AB337=1,OR(R337&lt;&gt;"Yes",S337&lt;&gt;"Yes")),AK337=1),"Warning","Pass")))</f>
        <v/>
      </c>
      <c r="AI337" s="27" t="str"/>
      <c r="AJ337" s="73">
        <f>IF(E337="Yes",IF(OR(O337="",Z337&gt;W337),1,0),0)</f>
        <v/>
      </c>
      <c r="AK337" s="73">
        <f>IF(E337="Yes",IF(T337="Yes",0,1),0)</f>
        <v/>
      </c>
    </row>
    <row r="338">
      <c r="A338" s="27" t="str"/>
      <c r="B338" s="27" t="str"/>
      <c r="C338" s="27" t="str"/>
      <c r="D338" s="27" t="str"/>
      <c r="E338" s="27" t="str"/>
      <c r="F338" s="70" t="str"/>
      <c r="G338" s="70" t="str"/>
      <c r="H338" s="70" t="str"/>
      <c r="I338" s="70" t="str"/>
      <c r="J338" s="70" t="str"/>
      <c r="K338" s="70" t="str"/>
      <c r="L338" s="70" t="str"/>
      <c r="M338" s="70" t="str"/>
      <c r="N338" s="70" t="str"/>
      <c r="O338" s="70" t="str"/>
      <c r="P338" s="27" t="str"/>
      <c r="Q338" s="27" t="str"/>
      <c r="R338" s="27" t="str"/>
      <c r="S338" s="27" t="str"/>
      <c r="T338" s="27" t="str"/>
      <c r="U338" s="27" t="str"/>
      <c r="V338" s="27" t="str"/>
      <c r="W338" s="27" t="str"/>
      <c r="X338" s="71">
        <f>IF(OR(F338="",I338=""),"",ROUND((I338-F338)*1440,2))</f>
        <v/>
      </c>
      <c r="Y338" s="71">
        <f>IF(OR(M338&lt;&gt;"Yes",I338="",N338=""),"",ROUND((N338-I338)*1440,2))</f>
        <v/>
      </c>
      <c r="Z338" s="71">
        <f>IF(OR(F338="",O338=""),"",ROUND((O338-F338)*1440,2))</f>
        <v/>
      </c>
      <c r="AA338" s="72">
        <f>IF(E338="Yes",IF(OR(G338="",P338&lt;&gt;1),1,0),0)</f>
        <v/>
      </c>
      <c r="AB338" s="72">
        <f>IF(E338="Yes",IF(Q338="No",1,0),0)</f>
        <v/>
      </c>
      <c r="AC338" s="72">
        <f>IF(E338="Yes",IF(P338&gt;1,1,0),0)</f>
        <v/>
      </c>
      <c r="AD338" s="72">
        <f>IF(AND(E338="Yes",J338&lt;&gt;"",K338&lt;&gt;"",J338&lt;&gt;K338),1,0)</f>
        <v/>
      </c>
      <c r="AE338" s="72">
        <f>IF(E338="Yes",IF(OR(I338="",X338&gt;U338),1,0),0)</f>
        <v/>
      </c>
      <c r="AF338" s="72">
        <f>IF(M338="Yes",IF(OR(N338="",Y338&gt;V338),1,0),0)</f>
        <v/>
      </c>
      <c r="AG338" s="72">
        <f>IF(E338="Yes",IF(AND(AA338=0,AC338=0,AD338=0,AE338=0,J338&lt;&gt;"",K338&lt;&gt;""),1,0),0)</f>
        <v/>
      </c>
      <c r="AH338" s="27">
        <f>IF(E338&lt;&gt;"Yes","Excluded",IF(OR(AA338=1,AC338=1,AD338=1,AE338=1,AF338=1,AJ338=1),"Fail",IF(OR(AND(AB338=1,OR(R338&lt;&gt;"Yes",S338&lt;&gt;"Yes")),AK338=1),"Warning","Pass")))</f>
        <v/>
      </c>
      <c r="AI338" s="27" t="str"/>
      <c r="AJ338" s="73">
        <f>IF(E338="Yes",IF(OR(O338="",Z338&gt;W338),1,0),0)</f>
        <v/>
      </c>
      <c r="AK338" s="73">
        <f>IF(E338="Yes",IF(T338="Yes",0,1),0)</f>
        <v/>
      </c>
    </row>
    <row r="339">
      <c r="A339" s="27" t="str"/>
      <c r="B339" s="27" t="str"/>
      <c r="C339" s="27" t="str"/>
      <c r="D339" s="27" t="str"/>
      <c r="E339" s="27" t="str"/>
      <c r="F339" s="70" t="str"/>
      <c r="G339" s="70" t="str"/>
      <c r="H339" s="70" t="str"/>
      <c r="I339" s="70" t="str"/>
      <c r="J339" s="70" t="str"/>
      <c r="K339" s="70" t="str"/>
      <c r="L339" s="70" t="str"/>
      <c r="M339" s="70" t="str"/>
      <c r="N339" s="70" t="str"/>
      <c r="O339" s="70" t="str"/>
      <c r="P339" s="27" t="str"/>
      <c r="Q339" s="27" t="str"/>
      <c r="R339" s="27" t="str"/>
      <c r="S339" s="27" t="str"/>
      <c r="T339" s="27" t="str"/>
      <c r="U339" s="27" t="str"/>
      <c r="V339" s="27" t="str"/>
      <c r="W339" s="27" t="str"/>
      <c r="X339" s="71">
        <f>IF(OR(F339="",I339=""),"",ROUND((I339-F339)*1440,2))</f>
        <v/>
      </c>
      <c r="Y339" s="71">
        <f>IF(OR(M339&lt;&gt;"Yes",I339="",N339=""),"",ROUND((N339-I339)*1440,2))</f>
        <v/>
      </c>
      <c r="Z339" s="71">
        <f>IF(OR(F339="",O339=""),"",ROUND((O339-F339)*1440,2))</f>
        <v/>
      </c>
      <c r="AA339" s="72">
        <f>IF(E339="Yes",IF(OR(G339="",P339&lt;&gt;1),1,0),0)</f>
        <v/>
      </c>
      <c r="AB339" s="72">
        <f>IF(E339="Yes",IF(Q339="No",1,0),0)</f>
        <v/>
      </c>
      <c r="AC339" s="72">
        <f>IF(E339="Yes",IF(P339&gt;1,1,0),0)</f>
        <v/>
      </c>
      <c r="AD339" s="72">
        <f>IF(AND(E339="Yes",J339&lt;&gt;"",K339&lt;&gt;"",J339&lt;&gt;K339),1,0)</f>
        <v/>
      </c>
      <c r="AE339" s="72">
        <f>IF(E339="Yes",IF(OR(I339="",X339&gt;U339),1,0),0)</f>
        <v/>
      </c>
      <c r="AF339" s="72">
        <f>IF(M339="Yes",IF(OR(N339="",Y339&gt;V339),1,0),0)</f>
        <v/>
      </c>
      <c r="AG339" s="72">
        <f>IF(E339="Yes",IF(AND(AA339=0,AC339=0,AD339=0,AE339=0,J339&lt;&gt;"",K339&lt;&gt;""),1,0),0)</f>
        <v/>
      </c>
      <c r="AH339" s="27">
        <f>IF(E339&lt;&gt;"Yes","Excluded",IF(OR(AA339=1,AC339=1,AD339=1,AE339=1,AF339=1,AJ339=1),"Fail",IF(OR(AND(AB339=1,OR(R339&lt;&gt;"Yes",S339&lt;&gt;"Yes")),AK339=1),"Warning","Pass")))</f>
        <v/>
      </c>
      <c r="AI339" s="27" t="str"/>
      <c r="AJ339" s="73">
        <f>IF(E339="Yes",IF(OR(O339="",Z339&gt;W339),1,0),0)</f>
        <v/>
      </c>
      <c r="AK339" s="73">
        <f>IF(E339="Yes",IF(T339="Yes",0,1),0)</f>
        <v/>
      </c>
    </row>
    <row r="340">
      <c r="A340" s="27" t="str"/>
      <c r="B340" s="27" t="str"/>
      <c r="C340" s="27" t="str"/>
      <c r="D340" s="27" t="str"/>
      <c r="E340" s="27" t="str"/>
      <c r="F340" s="70" t="str"/>
      <c r="G340" s="70" t="str"/>
      <c r="H340" s="70" t="str"/>
      <c r="I340" s="70" t="str"/>
      <c r="J340" s="70" t="str"/>
      <c r="K340" s="70" t="str"/>
      <c r="L340" s="70" t="str"/>
      <c r="M340" s="70" t="str"/>
      <c r="N340" s="70" t="str"/>
      <c r="O340" s="70" t="str"/>
      <c r="P340" s="27" t="str"/>
      <c r="Q340" s="27" t="str"/>
      <c r="R340" s="27" t="str"/>
      <c r="S340" s="27" t="str"/>
      <c r="T340" s="27" t="str"/>
      <c r="U340" s="27" t="str"/>
      <c r="V340" s="27" t="str"/>
      <c r="W340" s="27" t="str"/>
      <c r="X340" s="71">
        <f>IF(OR(F340="",I340=""),"",ROUND((I340-F340)*1440,2))</f>
        <v/>
      </c>
      <c r="Y340" s="71">
        <f>IF(OR(M340&lt;&gt;"Yes",I340="",N340=""),"",ROUND((N340-I340)*1440,2))</f>
        <v/>
      </c>
      <c r="Z340" s="71">
        <f>IF(OR(F340="",O340=""),"",ROUND((O340-F340)*1440,2))</f>
        <v/>
      </c>
      <c r="AA340" s="72">
        <f>IF(E340="Yes",IF(OR(G340="",P340&lt;&gt;1),1,0),0)</f>
        <v/>
      </c>
      <c r="AB340" s="72">
        <f>IF(E340="Yes",IF(Q340="No",1,0),0)</f>
        <v/>
      </c>
      <c r="AC340" s="72">
        <f>IF(E340="Yes",IF(P340&gt;1,1,0),0)</f>
        <v/>
      </c>
      <c r="AD340" s="72">
        <f>IF(AND(E340="Yes",J340&lt;&gt;"",K340&lt;&gt;"",J340&lt;&gt;K340),1,0)</f>
        <v/>
      </c>
      <c r="AE340" s="72">
        <f>IF(E340="Yes",IF(OR(I340="",X340&gt;U340),1,0),0)</f>
        <v/>
      </c>
      <c r="AF340" s="72">
        <f>IF(M340="Yes",IF(OR(N340="",Y340&gt;V340),1,0),0)</f>
        <v/>
      </c>
      <c r="AG340" s="72">
        <f>IF(E340="Yes",IF(AND(AA340=0,AC340=0,AD340=0,AE340=0,J340&lt;&gt;"",K340&lt;&gt;""),1,0),0)</f>
        <v/>
      </c>
      <c r="AH340" s="27">
        <f>IF(E340&lt;&gt;"Yes","Excluded",IF(OR(AA340=1,AC340=1,AD340=1,AE340=1,AF340=1,AJ340=1),"Fail",IF(OR(AND(AB340=1,OR(R340&lt;&gt;"Yes",S340&lt;&gt;"Yes")),AK340=1),"Warning","Pass")))</f>
        <v/>
      </c>
      <c r="AI340" s="27" t="str"/>
      <c r="AJ340" s="73">
        <f>IF(E340="Yes",IF(OR(O340="",Z340&gt;W340),1,0),0)</f>
        <v/>
      </c>
      <c r="AK340" s="73">
        <f>IF(E340="Yes",IF(T340="Yes",0,1),0)</f>
        <v/>
      </c>
    </row>
    <row r="341">
      <c r="A341" s="27" t="str"/>
      <c r="B341" s="27" t="str"/>
      <c r="C341" s="27" t="str"/>
      <c r="D341" s="27" t="str"/>
      <c r="E341" s="27" t="str"/>
      <c r="F341" s="70" t="str"/>
      <c r="G341" s="70" t="str"/>
      <c r="H341" s="70" t="str"/>
      <c r="I341" s="70" t="str"/>
      <c r="J341" s="70" t="str"/>
      <c r="K341" s="70" t="str"/>
      <c r="L341" s="70" t="str"/>
      <c r="M341" s="70" t="str"/>
      <c r="N341" s="70" t="str"/>
      <c r="O341" s="70" t="str"/>
      <c r="P341" s="27" t="str"/>
      <c r="Q341" s="27" t="str"/>
      <c r="R341" s="27" t="str"/>
      <c r="S341" s="27" t="str"/>
      <c r="T341" s="27" t="str"/>
      <c r="U341" s="27" t="str"/>
      <c r="V341" s="27" t="str"/>
      <c r="W341" s="27" t="str"/>
      <c r="X341" s="71">
        <f>IF(OR(F341="",I341=""),"",ROUND((I341-F341)*1440,2))</f>
        <v/>
      </c>
      <c r="Y341" s="71">
        <f>IF(OR(M341&lt;&gt;"Yes",I341="",N341=""),"",ROUND((N341-I341)*1440,2))</f>
        <v/>
      </c>
      <c r="Z341" s="71">
        <f>IF(OR(F341="",O341=""),"",ROUND((O341-F341)*1440,2))</f>
        <v/>
      </c>
      <c r="AA341" s="72">
        <f>IF(E341="Yes",IF(OR(G341="",P341&lt;&gt;1),1,0),0)</f>
        <v/>
      </c>
      <c r="AB341" s="72">
        <f>IF(E341="Yes",IF(Q341="No",1,0),0)</f>
        <v/>
      </c>
      <c r="AC341" s="72">
        <f>IF(E341="Yes",IF(P341&gt;1,1,0),0)</f>
        <v/>
      </c>
      <c r="AD341" s="72">
        <f>IF(AND(E341="Yes",J341&lt;&gt;"",K341&lt;&gt;"",J341&lt;&gt;K341),1,0)</f>
        <v/>
      </c>
      <c r="AE341" s="72">
        <f>IF(E341="Yes",IF(OR(I341="",X341&gt;U341),1,0),0)</f>
        <v/>
      </c>
      <c r="AF341" s="72">
        <f>IF(M341="Yes",IF(OR(N341="",Y341&gt;V341),1,0),0)</f>
        <v/>
      </c>
      <c r="AG341" s="72">
        <f>IF(E341="Yes",IF(AND(AA341=0,AC341=0,AD341=0,AE341=0,J341&lt;&gt;"",K341&lt;&gt;""),1,0),0)</f>
        <v/>
      </c>
      <c r="AH341" s="27">
        <f>IF(E341&lt;&gt;"Yes","Excluded",IF(OR(AA341=1,AC341=1,AD341=1,AE341=1,AF341=1,AJ341=1),"Fail",IF(OR(AND(AB341=1,OR(R341&lt;&gt;"Yes",S341&lt;&gt;"Yes")),AK341=1),"Warning","Pass")))</f>
        <v/>
      </c>
      <c r="AI341" s="27" t="str"/>
      <c r="AJ341" s="73">
        <f>IF(E341="Yes",IF(OR(O341="",Z341&gt;W341),1,0),0)</f>
        <v/>
      </c>
      <c r="AK341" s="73">
        <f>IF(E341="Yes",IF(T341="Yes",0,1),0)</f>
        <v/>
      </c>
    </row>
    <row r="342">
      <c r="A342" s="27" t="str"/>
      <c r="B342" s="27" t="str"/>
      <c r="C342" s="27" t="str"/>
      <c r="D342" s="27" t="str"/>
      <c r="E342" s="27" t="str"/>
      <c r="F342" s="70" t="str"/>
      <c r="G342" s="70" t="str"/>
      <c r="H342" s="70" t="str"/>
      <c r="I342" s="70" t="str"/>
      <c r="J342" s="70" t="str"/>
      <c r="K342" s="70" t="str"/>
      <c r="L342" s="70" t="str"/>
      <c r="M342" s="70" t="str"/>
      <c r="N342" s="70" t="str"/>
      <c r="O342" s="70" t="str"/>
      <c r="P342" s="27" t="str"/>
      <c r="Q342" s="27" t="str"/>
      <c r="R342" s="27" t="str"/>
      <c r="S342" s="27" t="str"/>
      <c r="T342" s="27" t="str"/>
      <c r="U342" s="27" t="str"/>
      <c r="V342" s="27" t="str"/>
      <c r="W342" s="27" t="str"/>
      <c r="X342" s="71">
        <f>IF(OR(F342="",I342=""),"",ROUND((I342-F342)*1440,2))</f>
        <v/>
      </c>
      <c r="Y342" s="71">
        <f>IF(OR(M342&lt;&gt;"Yes",I342="",N342=""),"",ROUND((N342-I342)*1440,2))</f>
        <v/>
      </c>
      <c r="Z342" s="71">
        <f>IF(OR(F342="",O342=""),"",ROUND((O342-F342)*1440,2))</f>
        <v/>
      </c>
      <c r="AA342" s="72">
        <f>IF(E342="Yes",IF(OR(G342="",P342&lt;&gt;1),1,0),0)</f>
        <v/>
      </c>
      <c r="AB342" s="72">
        <f>IF(E342="Yes",IF(Q342="No",1,0),0)</f>
        <v/>
      </c>
      <c r="AC342" s="72">
        <f>IF(E342="Yes",IF(P342&gt;1,1,0),0)</f>
        <v/>
      </c>
      <c r="AD342" s="72">
        <f>IF(AND(E342="Yes",J342&lt;&gt;"",K342&lt;&gt;"",J342&lt;&gt;K342),1,0)</f>
        <v/>
      </c>
      <c r="AE342" s="72">
        <f>IF(E342="Yes",IF(OR(I342="",X342&gt;U342),1,0),0)</f>
        <v/>
      </c>
      <c r="AF342" s="72">
        <f>IF(M342="Yes",IF(OR(N342="",Y342&gt;V342),1,0),0)</f>
        <v/>
      </c>
      <c r="AG342" s="72">
        <f>IF(E342="Yes",IF(AND(AA342=0,AC342=0,AD342=0,AE342=0,J342&lt;&gt;"",K342&lt;&gt;""),1,0),0)</f>
        <v/>
      </c>
      <c r="AH342" s="27">
        <f>IF(E342&lt;&gt;"Yes","Excluded",IF(OR(AA342=1,AC342=1,AD342=1,AE342=1,AF342=1,AJ342=1),"Fail",IF(OR(AND(AB342=1,OR(R342&lt;&gt;"Yes",S342&lt;&gt;"Yes")),AK342=1),"Warning","Pass")))</f>
        <v/>
      </c>
      <c r="AI342" s="27" t="str"/>
      <c r="AJ342" s="73">
        <f>IF(E342="Yes",IF(OR(O342="",Z342&gt;W342),1,0),0)</f>
        <v/>
      </c>
      <c r="AK342" s="73">
        <f>IF(E342="Yes",IF(T342="Yes",0,1),0)</f>
        <v/>
      </c>
    </row>
    <row r="343">
      <c r="A343" s="27" t="str"/>
      <c r="B343" s="27" t="str"/>
      <c r="C343" s="27" t="str"/>
      <c r="D343" s="27" t="str"/>
      <c r="E343" s="27" t="str"/>
      <c r="F343" s="70" t="str"/>
      <c r="G343" s="70" t="str"/>
      <c r="H343" s="70" t="str"/>
      <c r="I343" s="70" t="str"/>
      <c r="J343" s="70" t="str"/>
      <c r="K343" s="70" t="str"/>
      <c r="L343" s="70" t="str"/>
      <c r="M343" s="70" t="str"/>
      <c r="N343" s="70" t="str"/>
      <c r="O343" s="70" t="str"/>
      <c r="P343" s="27" t="str"/>
      <c r="Q343" s="27" t="str"/>
      <c r="R343" s="27" t="str"/>
      <c r="S343" s="27" t="str"/>
      <c r="T343" s="27" t="str"/>
      <c r="U343" s="27" t="str"/>
      <c r="V343" s="27" t="str"/>
      <c r="W343" s="27" t="str"/>
      <c r="X343" s="71">
        <f>IF(OR(F343="",I343=""),"",ROUND((I343-F343)*1440,2))</f>
        <v/>
      </c>
      <c r="Y343" s="71">
        <f>IF(OR(M343&lt;&gt;"Yes",I343="",N343=""),"",ROUND((N343-I343)*1440,2))</f>
        <v/>
      </c>
      <c r="Z343" s="71">
        <f>IF(OR(F343="",O343=""),"",ROUND((O343-F343)*1440,2))</f>
        <v/>
      </c>
      <c r="AA343" s="72">
        <f>IF(E343="Yes",IF(OR(G343="",P343&lt;&gt;1),1,0),0)</f>
        <v/>
      </c>
      <c r="AB343" s="72">
        <f>IF(E343="Yes",IF(Q343="No",1,0),0)</f>
        <v/>
      </c>
      <c r="AC343" s="72">
        <f>IF(E343="Yes",IF(P343&gt;1,1,0),0)</f>
        <v/>
      </c>
      <c r="AD343" s="72">
        <f>IF(AND(E343="Yes",J343&lt;&gt;"",K343&lt;&gt;"",J343&lt;&gt;K343),1,0)</f>
        <v/>
      </c>
      <c r="AE343" s="72">
        <f>IF(E343="Yes",IF(OR(I343="",X343&gt;U343),1,0),0)</f>
        <v/>
      </c>
      <c r="AF343" s="72">
        <f>IF(M343="Yes",IF(OR(N343="",Y343&gt;V343),1,0),0)</f>
        <v/>
      </c>
      <c r="AG343" s="72">
        <f>IF(E343="Yes",IF(AND(AA343=0,AC343=0,AD343=0,AE343=0,J343&lt;&gt;"",K343&lt;&gt;""),1,0),0)</f>
        <v/>
      </c>
      <c r="AH343" s="27">
        <f>IF(E343&lt;&gt;"Yes","Excluded",IF(OR(AA343=1,AC343=1,AD343=1,AE343=1,AF343=1,AJ343=1),"Fail",IF(OR(AND(AB343=1,OR(R343&lt;&gt;"Yes",S343&lt;&gt;"Yes")),AK343=1),"Warning","Pass")))</f>
        <v/>
      </c>
      <c r="AI343" s="27" t="str"/>
      <c r="AJ343" s="73">
        <f>IF(E343="Yes",IF(OR(O343="",Z343&gt;W343),1,0),0)</f>
        <v/>
      </c>
      <c r="AK343" s="73">
        <f>IF(E343="Yes",IF(T343="Yes",0,1),0)</f>
        <v/>
      </c>
    </row>
    <row r="344">
      <c r="A344" s="27" t="str"/>
      <c r="B344" s="27" t="str"/>
      <c r="C344" s="27" t="str"/>
      <c r="D344" s="27" t="str"/>
      <c r="E344" s="27" t="str"/>
      <c r="F344" s="70" t="str"/>
      <c r="G344" s="70" t="str"/>
      <c r="H344" s="70" t="str"/>
      <c r="I344" s="70" t="str"/>
      <c r="J344" s="70" t="str"/>
      <c r="K344" s="70" t="str"/>
      <c r="L344" s="70" t="str"/>
      <c r="M344" s="70" t="str"/>
      <c r="N344" s="70" t="str"/>
      <c r="O344" s="70" t="str"/>
      <c r="P344" s="27" t="str"/>
      <c r="Q344" s="27" t="str"/>
      <c r="R344" s="27" t="str"/>
      <c r="S344" s="27" t="str"/>
      <c r="T344" s="27" t="str"/>
      <c r="U344" s="27" t="str"/>
      <c r="V344" s="27" t="str"/>
      <c r="W344" s="27" t="str"/>
      <c r="X344" s="71">
        <f>IF(OR(F344="",I344=""),"",ROUND((I344-F344)*1440,2))</f>
        <v/>
      </c>
      <c r="Y344" s="71">
        <f>IF(OR(M344&lt;&gt;"Yes",I344="",N344=""),"",ROUND((N344-I344)*1440,2))</f>
        <v/>
      </c>
      <c r="Z344" s="71">
        <f>IF(OR(F344="",O344=""),"",ROUND((O344-F344)*1440,2))</f>
        <v/>
      </c>
      <c r="AA344" s="72">
        <f>IF(E344="Yes",IF(OR(G344="",P344&lt;&gt;1),1,0),0)</f>
        <v/>
      </c>
      <c r="AB344" s="72">
        <f>IF(E344="Yes",IF(Q344="No",1,0),0)</f>
        <v/>
      </c>
      <c r="AC344" s="72">
        <f>IF(E344="Yes",IF(P344&gt;1,1,0),0)</f>
        <v/>
      </c>
      <c r="AD344" s="72">
        <f>IF(AND(E344="Yes",J344&lt;&gt;"",K344&lt;&gt;"",J344&lt;&gt;K344),1,0)</f>
        <v/>
      </c>
      <c r="AE344" s="72">
        <f>IF(E344="Yes",IF(OR(I344="",X344&gt;U344),1,0),0)</f>
        <v/>
      </c>
      <c r="AF344" s="72">
        <f>IF(M344="Yes",IF(OR(N344="",Y344&gt;V344),1,0),0)</f>
        <v/>
      </c>
      <c r="AG344" s="72">
        <f>IF(E344="Yes",IF(AND(AA344=0,AC344=0,AD344=0,AE344=0,J344&lt;&gt;"",K344&lt;&gt;""),1,0),0)</f>
        <v/>
      </c>
      <c r="AH344" s="27">
        <f>IF(E344&lt;&gt;"Yes","Excluded",IF(OR(AA344=1,AC344=1,AD344=1,AE344=1,AF344=1,AJ344=1),"Fail",IF(OR(AND(AB344=1,OR(R344&lt;&gt;"Yes",S344&lt;&gt;"Yes")),AK344=1),"Warning","Pass")))</f>
        <v/>
      </c>
      <c r="AI344" s="27" t="str"/>
      <c r="AJ344" s="73">
        <f>IF(E344="Yes",IF(OR(O344="",Z344&gt;W344),1,0),0)</f>
        <v/>
      </c>
      <c r="AK344" s="73">
        <f>IF(E344="Yes",IF(T344="Yes",0,1),0)</f>
        <v/>
      </c>
    </row>
    <row r="345">
      <c r="A345" s="27" t="str"/>
      <c r="B345" s="27" t="str"/>
      <c r="C345" s="27" t="str"/>
      <c r="D345" s="27" t="str"/>
      <c r="E345" s="27" t="str"/>
      <c r="F345" s="70" t="str"/>
      <c r="G345" s="70" t="str"/>
      <c r="H345" s="70" t="str"/>
      <c r="I345" s="70" t="str"/>
      <c r="J345" s="70" t="str"/>
      <c r="K345" s="70" t="str"/>
      <c r="L345" s="70" t="str"/>
      <c r="M345" s="70" t="str"/>
      <c r="N345" s="70" t="str"/>
      <c r="O345" s="70" t="str"/>
      <c r="P345" s="27" t="str"/>
      <c r="Q345" s="27" t="str"/>
      <c r="R345" s="27" t="str"/>
      <c r="S345" s="27" t="str"/>
      <c r="T345" s="27" t="str"/>
      <c r="U345" s="27" t="str"/>
      <c r="V345" s="27" t="str"/>
      <c r="W345" s="27" t="str"/>
      <c r="X345" s="71">
        <f>IF(OR(F345="",I345=""),"",ROUND((I345-F345)*1440,2))</f>
        <v/>
      </c>
      <c r="Y345" s="71">
        <f>IF(OR(M345&lt;&gt;"Yes",I345="",N345=""),"",ROUND((N345-I345)*1440,2))</f>
        <v/>
      </c>
      <c r="Z345" s="71">
        <f>IF(OR(F345="",O345=""),"",ROUND((O345-F345)*1440,2))</f>
        <v/>
      </c>
      <c r="AA345" s="72">
        <f>IF(E345="Yes",IF(OR(G345="",P345&lt;&gt;1),1,0),0)</f>
        <v/>
      </c>
      <c r="AB345" s="72">
        <f>IF(E345="Yes",IF(Q345="No",1,0),0)</f>
        <v/>
      </c>
      <c r="AC345" s="72">
        <f>IF(E345="Yes",IF(P345&gt;1,1,0),0)</f>
        <v/>
      </c>
      <c r="AD345" s="72">
        <f>IF(AND(E345="Yes",J345&lt;&gt;"",K345&lt;&gt;"",J345&lt;&gt;K345),1,0)</f>
        <v/>
      </c>
      <c r="AE345" s="72">
        <f>IF(E345="Yes",IF(OR(I345="",X345&gt;U345),1,0),0)</f>
        <v/>
      </c>
      <c r="AF345" s="72">
        <f>IF(M345="Yes",IF(OR(N345="",Y345&gt;V345),1,0),0)</f>
        <v/>
      </c>
      <c r="AG345" s="72">
        <f>IF(E345="Yes",IF(AND(AA345=0,AC345=0,AD345=0,AE345=0,J345&lt;&gt;"",K345&lt;&gt;""),1,0),0)</f>
        <v/>
      </c>
      <c r="AH345" s="27">
        <f>IF(E345&lt;&gt;"Yes","Excluded",IF(OR(AA345=1,AC345=1,AD345=1,AE345=1,AF345=1,AJ345=1),"Fail",IF(OR(AND(AB345=1,OR(R345&lt;&gt;"Yes",S345&lt;&gt;"Yes")),AK345=1),"Warning","Pass")))</f>
        <v/>
      </c>
      <c r="AI345" s="27" t="str"/>
      <c r="AJ345" s="73">
        <f>IF(E345="Yes",IF(OR(O345="",Z345&gt;W345),1,0),0)</f>
        <v/>
      </c>
      <c r="AK345" s="73">
        <f>IF(E345="Yes",IF(T345="Yes",0,1),0)</f>
        <v/>
      </c>
    </row>
    <row r="346">
      <c r="A346" s="27" t="str"/>
      <c r="B346" s="27" t="str"/>
      <c r="C346" s="27" t="str"/>
      <c r="D346" s="27" t="str"/>
      <c r="E346" s="27" t="str"/>
      <c r="F346" s="70" t="str"/>
      <c r="G346" s="70" t="str"/>
      <c r="H346" s="70" t="str"/>
      <c r="I346" s="70" t="str"/>
      <c r="J346" s="70" t="str"/>
      <c r="K346" s="70" t="str"/>
      <c r="L346" s="70" t="str"/>
      <c r="M346" s="70" t="str"/>
      <c r="N346" s="70" t="str"/>
      <c r="O346" s="70" t="str"/>
      <c r="P346" s="27" t="str"/>
      <c r="Q346" s="27" t="str"/>
      <c r="R346" s="27" t="str"/>
      <c r="S346" s="27" t="str"/>
      <c r="T346" s="27" t="str"/>
      <c r="U346" s="27" t="str"/>
      <c r="V346" s="27" t="str"/>
      <c r="W346" s="27" t="str"/>
      <c r="X346" s="71">
        <f>IF(OR(F346="",I346=""),"",ROUND((I346-F346)*1440,2))</f>
        <v/>
      </c>
      <c r="Y346" s="71">
        <f>IF(OR(M346&lt;&gt;"Yes",I346="",N346=""),"",ROUND((N346-I346)*1440,2))</f>
        <v/>
      </c>
      <c r="Z346" s="71">
        <f>IF(OR(F346="",O346=""),"",ROUND((O346-F346)*1440,2))</f>
        <v/>
      </c>
      <c r="AA346" s="72">
        <f>IF(E346="Yes",IF(OR(G346="",P346&lt;&gt;1),1,0),0)</f>
        <v/>
      </c>
      <c r="AB346" s="72">
        <f>IF(E346="Yes",IF(Q346="No",1,0),0)</f>
        <v/>
      </c>
      <c r="AC346" s="72">
        <f>IF(E346="Yes",IF(P346&gt;1,1,0),0)</f>
        <v/>
      </c>
      <c r="AD346" s="72">
        <f>IF(AND(E346="Yes",J346&lt;&gt;"",K346&lt;&gt;"",J346&lt;&gt;K346),1,0)</f>
        <v/>
      </c>
      <c r="AE346" s="72">
        <f>IF(E346="Yes",IF(OR(I346="",X346&gt;U346),1,0),0)</f>
        <v/>
      </c>
      <c r="AF346" s="72">
        <f>IF(M346="Yes",IF(OR(N346="",Y346&gt;V346),1,0),0)</f>
        <v/>
      </c>
      <c r="AG346" s="72">
        <f>IF(E346="Yes",IF(AND(AA346=0,AC346=0,AD346=0,AE346=0,J346&lt;&gt;"",K346&lt;&gt;""),1,0),0)</f>
        <v/>
      </c>
      <c r="AH346" s="27">
        <f>IF(E346&lt;&gt;"Yes","Excluded",IF(OR(AA346=1,AC346=1,AD346=1,AE346=1,AF346=1,AJ346=1),"Fail",IF(OR(AND(AB346=1,OR(R346&lt;&gt;"Yes",S346&lt;&gt;"Yes")),AK346=1),"Warning","Pass")))</f>
        <v/>
      </c>
      <c r="AI346" s="27" t="str"/>
      <c r="AJ346" s="73">
        <f>IF(E346="Yes",IF(OR(O346="",Z346&gt;W346),1,0),0)</f>
        <v/>
      </c>
      <c r="AK346" s="73">
        <f>IF(E346="Yes",IF(T346="Yes",0,1),0)</f>
        <v/>
      </c>
    </row>
    <row r="347">
      <c r="A347" s="27" t="str"/>
      <c r="B347" s="27" t="str"/>
      <c r="C347" s="27" t="str"/>
      <c r="D347" s="27" t="str"/>
      <c r="E347" s="27" t="str"/>
      <c r="F347" s="70" t="str"/>
      <c r="G347" s="70" t="str"/>
      <c r="H347" s="70" t="str"/>
      <c r="I347" s="70" t="str"/>
      <c r="J347" s="70" t="str"/>
      <c r="K347" s="70" t="str"/>
      <c r="L347" s="70" t="str"/>
      <c r="M347" s="70" t="str"/>
      <c r="N347" s="70" t="str"/>
      <c r="O347" s="70" t="str"/>
      <c r="P347" s="27" t="str"/>
      <c r="Q347" s="27" t="str"/>
      <c r="R347" s="27" t="str"/>
      <c r="S347" s="27" t="str"/>
      <c r="T347" s="27" t="str"/>
      <c r="U347" s="27" t="str"/>
      <c r="V347" s="27" t="str"/>
      <c r="W347" s="27" t="str"/>
      <c r="X347" s="71">
        <f>IF(OR(F347="",I347=""),"",ROUND((I347-F347)*1440,2))</f>
        <v/>
      </c>
      <c r="Y347" s="71">
        <f>IF(OR(M347&lt;&gt;"Yes",I347="",N347=""),"",ROUND((N347-I347)*1440,2))</f>
        <v/>
      </c>
      <c r="Z347" s="71">
        <f>IF(OR(F347="",O347=""),"",ROUND((O347-F347)*1440,2))</f>
        <v/>
      </c>
      <c r="AA347" s="72">
        <f>IF(E347="Yes",IF(OR(G347="",P347&lt;&gt;1),1,0),0)</f>
        <v/>
      </c>
      <c r="AB347" s="72">
        <f>IF(E347="Yes",IF(Q347="No",1,0),0)</f>
        <v/>
      </c>
      <c r="AC347" s="72">
        <f>IF(E347="Yes",IF(P347&gt;1,1,0),0)</f>
        <v/>
      </c>
      <c r="AD347" s="72">
        <f>IF(AND(E347="Yes",J347&lt;&gt;"",K347&lt;&gt;"",J347&lt;&gt;K347),1,0)</f>
        <v/>
      </c>
      <c r="AE347" s="72">
        <f>IF(E347="Yes",IF(OR(I347="",X347&gt;U347),1,0),0)</f>
        <v/>
      </c>
      <c r="AF347" s="72">
        <f>IF(M347="Yes",IF(OR(N347="",Y347&gt;V347),1,0),0)</f>
        <v/>
      </c>
      <c r="AG347" s="72">
        <f>IF(E347="Yes",IF(AND(AA347=0,AC347=0,AD347=0,AE347=0,J347&lt;&gt;"",K347&lt;&gt;""),1,0),0)</f>
        <v/>
      </c>
      <c r="AH347" s="27">
        <f>IF(E347&lt;&gt;"Yes","Excluded",IF(OR(AA347=1,AC347=1,AD347=1,AE347=1,AF347=1,AJ347=1),"Fail",IF(OR(AND(AB347=1,OR(R347&lt;&gt;"Yes",S347&lt;&gt;"Yes")),AK347=1),"Warning","Pass")))</f>
        <v/>
      </c>
      <c r="AI347" s="27" t="str"/>
      <c r="AJ347" s="73">
        <f>IF(E347="Yes",IF(OR(O347="",Z347&gt;W347),1,0),0)</f>
        <v/>
      </c>
      <c r="AK347" s="73">
        <f>IF(E347="Yes",IF(T347="Yes",0,1),0)</f>
        <v/>
      </c>
    </row>
    <row r="348">
      <c r="A348" s="27" t="str"/>
      <c r="B348" s="27" t="str"/>
      <c r="C348" s="27" t="str"/>
      <c r="D348" s="27" t="str"/>
      <c r="E348" s="27" t="str"/>
      <c r="F348" s="70" t="str"/>
      <c r="G348" s="70" t="str"/>
      <c r="H348" s="70" t="str"/>
      <c r="I348" s="70" t="str"/>
      <c r="J348" s="70" t="str"/>
      <c r="K348" s="70" t="str"/>
      <c r="L348" s="70" t="str"/>
      <c r="M348" s="70" t="str"/>
      <c r="N348" s="70" t="str"/>
      <c r="O348" s="70" t="str"/>
      <c r="P348" s="27" t="str"/>
      <c r="Q348" s="27" t="str"/>
      <c r="R348" s="27" t="str"/>
      <c r="S348" s="27" t="str"/>
      <c r="T348" s="27" t="str"/>
      <c r="U348" s="27" t="str"/>
      <c r="V348" s="27" t="str"/>
      <c r="W348" s="27" t="str"/>
      <c r="X348" s="71">
        <f>IF(OR(F348="",I348=""),"",ROUND((I348-F348)*1440,2))</f>
        <v/>
      </c>
      <c r="Y348" s="71">
        <f>IF(OR(M348&lt;&gt;"Yes",I348="",N348=""),"",ROUND((N348-I348)*1440,2))</f>
        <v/>
      </c>
      <c r="Z348" s="71">
        <f>IF(OR(F348="",O348=""),"",ROUND((O348-F348)*1440,2))</f>
        <v/>
      </c>
      <c r="AA348" s="72">
        <f>IF(E348="Yes",IF(OR(G348="",P348&lt;&gt;1),1,0),0)</f>
        <v/>
      </c>
      <c r="AB348" s="72">
        <f>IF(E348="Yes",IF(Q348="No",1,0),0)</f>
        <v/>
      </c>
      <c r="AC348" s="72">
        <f>IF(E348="Yes",IF(P348&gt;1,1,0),0)</f>
        <v/>
      </c>
      <c r="AD348" s="72">
        <f>IF(AND(E348="Yes",J348&lt;&gt;"",K348&lt;&gt;"",J348&lt;&gt;K348),1,0)</f>
        <v/>
      </c>
      <c r="AE348" s="72">
        <f>IF(E348="Yes",IF(OR(I348="",X348&gt;U348),1,0),0)</f>
        <v/>
      </c>
      <c r="AF348" s="72">
        <f>IF(M348="Yes",IF(OR(N348="",Y348&gt;V348),1,0),0)</f>
        <v/>
      </c>
      <c r="AG348" s="72">
        <f>IF(E348="Yes",IF(AND(AA348=0,AC348=0,AD348=0,AE348=0,J348&lt;&gt;"",K348&lt;&gt;""),1,0),0)</f>
        <v/>
      </c>
      <c r="AH348" s="27">
        <f>IF(E348&lt;&gt;"Yes","Excluded",IF(OR(AA348=1,AC348=1,AD348=1,AE348=1,AF348=1,AJ348=1),"Fail",IF(OR(AND(AB348=1,OR(R348&lt;&gt;"Yes",S348&lt;&gt;"Yes")),AK348=1),"Warning","Pass")))</f>
        <v/>
      </c>
      <c r="AI348" s="27" t="str"/>
      <c r="AJ348" s="73">
        <f>IF(E348="Yes",IF(OR(O348="",Z348&gt;W348),1,0),0)</f>
        <v/>
      </c>
      <c r="AK348" s="73">
        <f>IF(E348="Yes",IF(T348="Yes",0,1),0)</f>
        <v/>
      </c>
    </row>
    <row r="349">
      <c r="A349" s="27" t="str"/>
      <c r="B349" s="27" t="str"/>
      <c r="C349" s="27" t="str"/>
      <c r="D349" s="27" t="str"/>
      <c r="E349" s="27" t="str"/>
      <c r="F349" s="70" t="str"/>
      <c r="G349" s="70" t="str"/>
      <c r="H349" s="70" t="str"/>
      <c r="I349" s="70" t="str"/>
      <c r="J349" s="70" t="str"/>
      <c r="K349" s="70" t="str"/>
      <c r="L349" s="70" t="str"/>
      <c r="M349" s="70" t="str"/>
      <c r="N349" s="70" t="str"/>
      <c r="O349" s="70" t="str"/>
      <c r="P349" s="27" t="str"/>
      <c r="Q349" s="27" t="str"/>
      <c r="R349" s="27" t="str"/>
      <c r="S349" s="27" t="str"/>
      <c r="T349" s="27" t="str"/>
      <c r="U349" s="27" t="str"/>
      <c r="V349" s="27" t="str"/>
      <c r="W349" s="27" t="str"/>
      <c r="X349" s="71">
        <f>IF(OR(F349="",I349=""),"",ROUND((I349-F349)*1440,2))</f>
        <v/>
      </c>
      <c r="Y349" s="71">
        <f>IF(OR(M349&lt;&gt;"Yes",I349="",N349=""),"",ROUND((N349-I349)*1440,2))</f>
        <v/>
      </c>
      <c r="Z349" s="71">
        <f>IF(OR(F349="",O349=""),"",ROUND((O349-F349)*1440,2))</f>
        <v/>
      </c>
      <c r="AA349" s="72">
        <f>IF(E349="Yes",IF(OR(G349="",P349&lt;&gt;1),1,0),0)</f>
        <v/>
      </c>
      <c r="AB349" s="72">
        <f>IF(E349="Yes",IF(Q349="No",1,0),0)</f>
        <v/>
      </c>
      <c r="AC349" s="72">
        <f>IF(E349="Yes",IF(P349&gt;1,1,0),0)</f>
        <v/>
      </c>
      <c r="AD349" s="72">
        <f>IF(AND(E349="Yes",J349&lt;&gt;"",K349&lt;&gt;"",J349&lt;&gt;K349),1,0)</f>
        <v/>
      </c>
      <c r="AE349" s="72">
        <f>IF(E349="Yes",IF(OR(I349="",X349&gt;U349),1,0),0)</f>
        <v/>
      </c>
      <c r="AF349" s="72">
        <f>IF(M349="Yes",IF(OR(N349="",Y349&gt;V349),1,0),0)</f>
        <v/>
      </c>
      <c r="AG349" s="72">
        <f>IF(E349="Yes",IF(AND(AA349=0,AC349=0,AD349=0,AE349=0,J349&lt;&gt;"",K349&lt;&gt;""),1,0),0)</f>
        <v/>
      </c>
      <c r="AH349" s="27">
        <f>IF(E349&lt;&gt;"Yes","Excluded",IF(OR(AA349=1,AC349=1,AD349=1,AE349=1,AF349=1,AJ349=1),"Fail",IF(OR(AND(AB349=1,OR(R349&lt;&gt;"Yes",S349&lt;&gt;"Yes")),AK349=1),"Warning","Pass")))</f>
        <v/>
      </c>
      <c r="AI349" s="27" t="str"/>
      <c r="AJ349" s="73">
        <f>IF(E349="Yes",IF(OR(O349="",Z349&gt;W349),1,0),0)</f>
        <v/>
      </c>
      <c r="AK349" s="73">
        <f>IF(E349="Yes",IF(T349="Yes",0,1),0)</f>
        <v/>
      </c>
    </row>
    <row r="350">
      <c r="A350" s="27" t="str"/>
      <c r="B350" s="27" t="str"/>
      <c r="C350" s="27" t="str"/>
      <c r="D350" s="27" t="str"/>
      <c r="E350" s="27" t="str"/>
      <c r="F350" s="70" t="str"/>
      <c r="G350" s="70" t="str"/>
      <c r="H350" s="70" t="str"/>
      <c r="I350" s="70" t="str"/>
      <c r="J350" s="70" t="str"/>
      <c r="K350" s="70" t="str"/>
      <c r="L350" s="70" t="str"/>
      <c r="M350" s="70" t="str"/>
      <c r="N350" s="70" t="str"/>
      <c r="O350" s="70" t="str"/>
      <c r="P350" s="27" t="str"/>
      <c r="Q350" s="27" t="str"/>
      <c r="R350" s="27" t="str"/>
      <c r="S350" s="27" t="str"/>
      <c r="T350" s="27" t="str"/>
      <c r="U350" s="27" t="str"/>
      <c r="V350" s="27" t="str"/>
      <c r="W350" s="27" t="str"/>
      <c r="X350" s="71">
        <f>IF(OR(F350="",I350=""),"",ROUND((I350-F350)*1440,2))</f>
        <v/>
      </c>
      <c r="Y350" s="71">
        <f>IF(OR(M350&lt;&gt;"Yes",I350="",N350=""),"",ROUND((N350-I350)*1440,2))</f>
        <v/>
      </c>
      <c r="Z350" s="71">
        <f>IF(OR(F350="",O350=""),"",ROUND((O350-F350)*1440,2))</f>
        <v/>
      </c>
      <c r="AA350" s="72">
        <f>IF(E350="Yes",IF(OR(G350="",P350&lt;&gt;1),1,0),0)</f>
        <v/>
      </c>
      <c r="AB350" s="72">
        <f>IF(E350="Yes",IF(Q350="No",1,0),0)</f>
        <v/>
      </c>
      <c r="AC350" s="72">
        <f>IF(E350="Yes",IF(P350&gt;1,1,0),0)</f>
        <v/>
      </c>
      <c r="AD350" s="72">
        <f>IF(AND(E350="Yes",J350&lt;&gt;"",K350&lt;&gt;"",J350&lt;&gt;K350),1,0)</f>
        <v/>
      </c>
      <c r="AE350" s="72">
        <f>IF(E350="Yes",IF(OR(I350="",X350&gt;U350),1,0),0)</f>
        <v/>
      </c>
      <c r="AF350" s="72">
        <f>IF(M350="Yes",IF(OR(N350="",Y350&gt;V350),1,0),0)</f>
        <v/>
      </c>
      <c r="AG350" s="72">
        <f>IF(E350="Yes",IF(AND(AA350=0,AC350=0,AD350=0,AE350=0,J350&lt;&gt;"",K350&lt;&gt;""),1,0),0)</f>
        <v/>
      </c>
      <c r="AH350" s="27">
        <f>IF(E350&lt;&gt;"Yes","Excluded",IF(OR(AA350=1,AC350=1,AD350=1,AE350=1,AF350=1,AJ350=1),"Fail",IF(OR(AND(AB350=1,OR(R350&lt;&gt;"Yes",S350&lt;&gt;"Yes")),AK350=1),"Warning","Pass")))</f>
        <v/>
      </c>
      <c r="AI350" s="27" t="str"/>
      <c r="AJ350" s="73">
        <f>IF(E350="Yes",IF(OR(O350="",Z350&gt;W350),1,0),0)</f>
        <v/>
      </c>
      <c r="AK350" s="73">
        <f>IF(E350="Yes",IF(T350="Yes",0,1),0)</f>
        <v/>
      </c>
    </row>
    <row r="351">
      <c r="A351" s="27" t="str"/>
      <c r="B351" s="27" t="str"/>
      <c r="C351" s="27" t="str"/>
      <c r="D351" s="27" t="str"/>
      <c r="E351" s="27" t="str"/>
      <c r="F351" s="70" t="str"/>
      <c r="G351" s="70" t="str"/>
      <c r="H351" s="70" t="str"/>
      <c r="I351" s="70" t="str"/>
      <c r="J351" s="70" t="str"/>
      <c r="K351" s="70" t="str"/>
      <c r="L351" s="70" t="str"/>
      <c r="M351" s="70" t="str"/>
      <c r="N351" s="70" t="str"/>
      <c r="O351" s="70" t="str"/>
      <c r="P351" s="27" t="str"/>
      <c r="Q351" s="27" t="str"/>
      <c r="R351" s="27" t="str"/>
      <c r="S351" s="27" t="str"/>
      <c r="T351" s="27" t="str"/>
      <c r="U351" s="27" t="str"/>
      <c r="V351" s="27" t="str"/>
      <c r="W351" s="27" t="str"/>
      <c r="X351" s="71">
        <f>IF(OR(F351="",I351=""),"",ROUND((I351-F351)*1440,2))</f>
        <v/>
      </c>
      <c r="Y351" s="71">
        <f>IF(OR(M351&lt;&gt;"Yes",I351="",N351=""),"",ROUND((N351-I351)*1440,2))</f>
        <v/>
      </c>
      <c r="Z351" s="71">
        <f>IF(OR(F351="",O351=""),"",ROUND((O351-F351)*1440,2))</f>
        <v/>
      </c>
      <c r="AA351" s="72">
        <f>IF(E351="Yes",IF(OR(G351="",P351&lt;&gt;1),1,0),0)</f>
        <v/>
      </c>
      <c r="AB351" s="72">
        <f>IF(E351="Yes",IF(Q351="No",1,0),0)</f>
        <v/>
      </c>
      <c r="AC351" s="72">
        <f>IF(E351="Yes",IF(P351&gt;1,1,0),0)</f>
        <v/>
      </c>
      <c r="AD351" s="72">
        <f>IF(AND(E351="Yes",J351&lt;&gt;"",K351&lt;&gt;"",J351&lt;&gt;K351),1,0)</f>
        <v/>
      </c>
      <c r="AE351" s="72">
        <f>IF(E351="Yes",IF(OR(I351="",X351&gt;U351),1,0),0)</f>
        <v/>
      </c>
      <c r="AF351" s="72">
        <f>IF(M351="Yes",IF(OR(N351="",Y351&gt;V351),1,0),0)</f>
        <v/>
      </c>
      <c r="AG351" s="72">
        <f>IF(E351="Yes",IF(AND(AA351=0,AC351=0,AD351=0,AE351=0,J351&lt;&gt;"",K351&lt;&gt;""),1,0),0)</f>
        <v/>
      </c>
      <c r="AH351" s="27">
        <f>IF(E351&lt;&gt;"Yes","Excluded",IF(OR(AA351=1,AC351=1,AD351=1,AE351=1,AF351=1,AJ351=1),"Fail",IF(OR(AND(AB351=1,OR(R351&lt;&gt;"Yes",S351&lt;&gt;"Yes")),AK351=1),"Warning","Pass")))</f>
        <v/>
      </c>
      <c r="AI351" s="27" t="str"/>
      <c r="AJ351" s="73">
        <f>IF(E351="Yes",IF(OR(O351="",Z351&gt;W351),1,0),0)</f>
        <v/>
      </c>
      <c r="AK351" s="73">
        <f>IF(E351="Yes",IF(T351="Yes",0,1),0)</f>
        <v/>
      </c>
    </row>
    <row r="352">
      <c r="A352" s="27" t="str"/>
      <c r="B352" s="27" t="str"/>
      <c r="C352" s="27" t="str"/>
      <c r="D352" s="27" t="str"/>
      <c r="E352" s="27" t="str"/>
      <c r="F352" s="70" t="str"/>
      <c r="G352" s="70" t="str"/>
      <c r="H352" s="70" t="str"/>
      <c r="I352" s="70" t="str"/>
      <c r="J352" s="70" t="str"/>
      <c r="K352" s="70" t="str"/>
      <c r="L352" s="70" t="str"/>
      <c r="M352" s="70" t="str"/>
      <c r="N352" s="70" t="str"/>
      <c r="O352" s="70" t="str"/>
      <c r="P352" s="27" t="str"/>
      <c r="Q352" s="27" t="str"/>
      <c r="R352" s="27" t="str"/>
      <c r="S352" s="27" t="str"/>
      <c r="T352" s="27" t="str"/>
      <c r="U352" s="27" t="str"/>
      <c r="V352" s="27" t="str"/>
      <c r="W352" s="27" t="str"/>
      <c r="X352" s="71">
        <f>IF(OR(F352="",I352=""),"",ROUND((I352-F352)*1440,2))</f>
        <v/>
      </c>
      <c r="Y352" s="71">
        <f>IF(OR(M352&lt;&gt;"Yes",I352="",N352=""),"",ROUND((N352-I352)*1440,2))</f>
        <v/>
      </c>
      <c r="Z352" s="71">
        <f>IF(OR(F352="",O352=""),"",ROUND((O352-F352)*1440,2))</f>
        <v/>
      </c>
      <c r="AA352" s="72">
        <f>IF(E352="Yes",IF(OR(G352="",P352&lt;&gt;1),1,0),0)</f>
        <v/>
      </c>
      <c r="AB352" s="72">
        <f>IF(E352="Yes",IF(Q352="No",1,0),0)</f>
        <v/>
      </c>
      <c r="AC352" s="72">
        <f>IF(E352="Yes",IF(P352&gt;1,1,0),0)</f>
        <v/>
      </c>
      <c r="AD352" s="72">
        <f>IF(AND(E352="Yes",J352&lt;&gt;"",K352&lt;&gt;"",J352&lt;&gt;K352),1,0)</f>
        <v/>
      </c>
      <c r="AE352" s="72">
        <f>IF(E352="Yes",IF(OR(I352="",X352&gt;U352),1,0),0)</f>
        <v/>
      </c>
      <c r="AF352" s="72">
        <f>IF(M352="Yes",IF(OR(N352="",Y352&gt;V352),1,0),0)</f>
        <v/>
      </c>
      <c r="AG352" s="72">
        <f>IF(E352="Yes",IF(AND(AA352=0,AC352=0,AD352=0,AE352=0,J352&lt;&gt;"",K352&lt;&gt;""),1,0),0)</f>
        <v/>
      </c>
      <c r="AH352" s="27">
        <f>IF(E352&lt;&gt;"Yes","Excluded",IF(OR(AA352=1,AC352=1,AD352=1,AE352=1,AF352=1,AJ352=1),"Fail",IF(OR(AND(AB352=1,OR(R352&lt;&gt;"Yes",S352&lt;&gt;"Yes")),AK352=1),"Warning","Pass")))</f>
        <v/>
      </c>
      <c r="AI352" s="27" t="str"/>
      <c r="AJ352" s="73">
        <f>IF(E352="Yes",IF(OR(O352="",Z352&gt;W352),1,0),0)</f>
        <v/>
      </c>
      <c r="AK352" s="73">
        <f>IF(E352="Yes",IF(T352="Yes",0,1),0)</f>
        <v/>
      </c>
    </row>
    <row r="353">
      <c r="A353" s="27" t="str"/>
      <c r="B353" s="27" t="str"/>
      <c r="C353" s="27" t="str"/>
      <c r="D353" s="27" t="str"/>
      <c r="E353" s="27" t="str"/>
      <c r="F353" s="70" t="str"/>
      <c r="G353" s="70" t="str"/>
      <c r="H353" s="70" t="str"/>
      <c r="I353" s="70" t="str"/>
      <c r="J353" s="70" t="str"/>
      <c r="K353" s="70" t="str"/>
      <c r="L353" s="70" t="str"/>
      <c r="M353" s="70" t="str"/>
      <c r="N353" s="70" t="str"/>
      <c r="O353" s="70" t="str"/>
      <c r="P353" s="27" t="str"/>
      <c r="Q353" s="27" t="str"/>
      <c r="R353" s="27" t="str"/>
      <c r="S353" s="27" t="str"/>
      <c r="T353" s="27" t="str"/>
      <c r="U353" s="27" t="str"/>
      <c r="V353" s="27" t="str"/>
      <c r="W353" s="27" t="str"/>
      <c r="X353" s="71">
        <f>IF(OR(F353="",I353=""),"",ROUND((I353-F353)*1440,2))</f>
        <v/>
      </c>
      <c r="Y353" s="71">
        <f>IF(OR(M353&lt;&gt;"Yes",I353="",N353=""),"",ROUND((N353-I353)*1440,2))</f>
        <v/>
      </c>
      <c r="Z353" s="71">
        <f>IF(OR(F353="",O353=""),"",ROUND((O353-F353)*1440,2))</f>
        <v/>
      </c>
      <c r="AA353" s="72">
        <f>IF(E353="Yes",IF(OR(G353="",P353&lt;&gt;1),1,0),0)</f>
        <v/>
      </c>
      <c r="AB353" s="72">
        <f>IF(E353="Yes",IF(Q353="No",1,0),0)</f>
        <v/>
      </c>
      <c r="AC353" s="72">
        <f>IF(E353="Yes",IF(P353&gt;1,1,0),0)</f>
        <v/>
      </c>
      <c r="AD353" s="72">
        <f>IF(AND(E353="Yes",J353&lt;&gt;"",K353&lt;&gt;"",J353&lt;&gt;K353),1,0)</f>
        <v/>
      </c>
      <c r="AE353" s="72">
        <f>IF(E353="Yes",IF(OR(I353="",X353&gt;U353),1,0),0)</f>
        <v/>
      </c>
      <c r="AF353" s="72">
        <f>IF(M353="Yes",IF(OR(N353="",Y353&gt;V353),1,0),0)</f>
        <v/>
      </c>
      <c r="AG353" s="72">
        <f>IF(E353="Yes",IF(AND(AA353=0,AC353=0,AD353=0,AE353=0,J353&lt;&gt;"",K353&lt;&gt;""),1,0),0)</f>
        <v/>
      </c>
      <c r="AH353" s="27">
        <f>IF(E353&lt;&gt;"Yes","Excluded",IF(OR(AA353=1,AC353=1,AD353=1,AE353=1,AF353=1,AJ353=1),"Fail",IF(OR(AND(AB353=1,OR(R353&lt;&gt;"Yes",S353&lt;&gt;"Yes")),AK353=1),"Warning","Pass")))</f>
        <v/>
      </c>
      <c r="AI353" s="27" t="str"/>
      <c r="AJ353" s="73">
        <f>IF(E353="Yes",IF(OR(O353="",Z353&gt;W353),1,0),0)</f>
        <v/>
      </c>
      <c r="AK353" s="73">
        <f>IF(E353="Yes",IF(T353="Yes",0,1),0)</f>
        <v/>
      </c>
    </row>
    <row r="354">
      <c r="A354" s="27" t="str"/>
      <c r="B354" s="27" t="str"/>
      <c r="C354" s="27" t="str"/>
      <c r="D354" s="27" t="str"/>
      <c r="E354" s="27" t="str"/>
      <c r="F354" s="70" t="str"/>
      <c r="G354" s="70" t="str"/>
      <c r="H354" s="70" t="str"/>
      <c r="I354" s="70" t="str"/>
      <c r="J354" s="70" t="str"/>
      <c r="K354" s="70" t="str"/>
      <c r="L354" s="70" t="str"/>
      <c r="M354" s="70" t="str"/>
      <c r="N354" s="70" t="str"/>
      <c r="O354" s="70" t="str"/>
      <c r="P354" s="27" t="str"/>
      <c r="Q354" s="27" t="str"/>
      <c r="R354" s="27" t="str"/>
      <c r="S354" s="27" t="str"/>
      <c r="T354" s="27" t="str"/>
      <c r="U354" s="27" t="str"/>
      <c r="V354" s="27" t="str"/>
      <c r="W354" s="27" t="str"/>
      <c r="X354" s="71">
        <f>IF(OR(F354="",I354=""),"",ROUND((I354-F354)*1440,2))</f>
        <v/>
      </c>
      <c r="Y354" s="71">
        <f>IF(OR(M354&lt;&gt;"Yes",I354="",N354=""),"",ROUND((N354-I354)*1440,2))</f>
        <v/>
      </c>
      <c r="Z354" s="71">
        <f>IF(OR(F354="",O354=""),"",ROUND((O354-F354)*1440,2))</f>
        <v/>
      </c>
      <c r="AA354" s="72">
        <f>IF(E354="Yes",IF(OR(G354="",P354&lt;&gt;1),1,0),0)</f>
        <v/>
      </c>
      <c r="AB354" s="72">
        <f>IF(E354="Yes",IF(Q354="No",1,0),0)</f>
        <v/>
      </c>
      <c r="AC354" s="72">
        <f>IF(E354="Yes",IF(P354&gt;1,1,0),0)</f>
        <v/>
      </c>
      <c r="AD354" s="72">
        <f>IF(AND(E354="Yes",J354&lt;&gt;"",K354&lt;&gt;"",J354&lt;&gt;K354),1,0)</f>
        <v/>
      </c>
      <c r="AE354" s="72">
        <f>IF(E354="Yes",IF(OR(I354="",X354&gt;U354),1,0),0)</f>
        <v/>
      </c>
      <c r="AF354" s="72">
        <f>IF(M354="Yes",IF(OR(N354="",Y354&gt;V354),1,0),0)</f>
        <v/>
      </c>
      <c r="AG354" s="72">
        <f>IF(E354="Yes",IF(AND(AA354=0,AC354=0,AD354=0,AE354=0,J354&lt;&gt;"",K354&lt;&gt;""),1,0),0)</f>
        <v/>
      </c>
      <c r="AH354" s="27">
        <f>IF(E354&lt;&gt;"Yes","Excluded",IF(OR(AA354=1,AC354=1,AD354=1,AE354=1,AF354=1,AJ354=1),"Fail",IF(OR(AND(AB354=1,OR(R354&lt;&gt;"Yes",S354&lt;&gt;"Yes")),AK354=1),"Warning","Pass")))</f>
        <v/>
      </c>
      <c r="AI354" s="27" t="str"/>
      <c r="AJ354" s="73">
        <f>IF(E354="Yes",IF(OR(O354="",Z354&gt;W354),1,0),0)</f>
        <v/>
      </c>
      <c r="AK354" s="73">
        <f>IF(E354="Yes",IF(T354="Yes",0,1),0)</f>
        <v/>
      </c>
    </row>
    <row r="355">
      <c r="A355" s="27" t="str"/>
      <c r="B355" s="27" t="str"/>
      <c r="C355" s="27" t="str"/>
      <c r="D355" s="27" t="str"/>
      <c r="E355" s="27" t="str"/>
      <c r="F355" s="70" t="str"/>
      <c r="G355" s="70" t="str"/>
      <c r="H355" s="70" t="str"/>
      <c r="I355" s="70" t="str"/>
      <c r="J355" s="70" t="str"/>
      <c r="K355" s="70" t="str"/>
      <c r="L355" s="70" t="str"/>
      <c r="M355" s="70" t="str"/>
      <c r="N355" s="70" t="str"/>
      <c r="O355" s="70" t="str"/>
      <c r="P355" s="27" t="str"/>
      <c r="Q355" s="27" t="str"/>
      <c r="R355" s="27" t="str"/>
      <c r="S355" s="27" t="str"/>
      <c r="T355" s="27" t="str"/>
      <c r="U355" s="27" t="str"/>
      <c r="V355" s="27" t="str"/>
      <c r="W355" s="27" t="str"/>
      <c r="X355" s="71">
        <f>IF(OR(F355="",I355=""),"",ROUND((I355-F355)*1440,2))</f>
        <v/>
      </c>
      <c r="Y355" s="71">
        <f>IF(OR(M355&lt;&gt;"Yes",I355="",N355=""),"",ROUND((N355-I355)*1440,2))</f>
        <v/>
      </c>
      <c r="Z355" s="71">
        <f>IF(OR(F355="",O355=""),"",ROUND((O355-F355)*1440,2))</f>
        <v/>
      </c>
      <c r="AA355" s="72">
        <f>IF(E355="Yes",IF(OR(G355="",P355&lt;&gt;1),1,0),0)</f>
        <v/>
      </c>
      <c r="AB355" s="72">
        <f>IF(E355="Yes",IF(Q355="No",1,0),0)</f>
        <v/>
      </c>
      <c r="AC355" s="72">
        <f>IF(E355="Yes",IF(P355&gt;1,1,0),0)</f>
        <v/>
      </c>
      <c r="AD355" s="72">
        <f>IF(AND(E355="Yes",J355&lt;&gt;"",K355&lt;&gt;"",J355&lt;&gt;K355),1,0)</f>
        <v/>
      </c>
      <c r="AE355" s="72">
        <f>IF(E355="Yes",IF(OR(I355="",X355&gt;U355),1,0),0)</f>
        <v/>
      </c>
      <c r="AF355" s="72">
        <f>IF(M355="Yes",IF(OR(N355="",Y355&gt;V355),1,0),0)</f>
        <v/>
      </c>
      <c r="AG355" s="72">
        <f>IF(E355="Yes",IF(AND(AA355=0,AC355=0,AD355=0,AE355=0,J355&lt;&gt;"",K355&lt;&gt;""),1,0),0)</f>
        <v/>
      </c>
      <c r="AH355" s="27">
        <f>IF(E355&lt;&gt;"Yes","Excluded",IF(OR(AA355=1,AC355=1,AD355=1,AE355=1,AF355=1,AJ355=1),"Fail",IF(OR(AND(AB355=1,OR(R355&lt;&gt;"Yes",S355&lt;&gt;"Yes")),AK355=1),"Warning","Pass")))</f>
        <v/>
      </c>
      <c r="AI355" s="27" t="str"/>
      <c r="AJ355" s="73">
        <f>IF(E355="Yes",IF(OR(O355="",Z355&gt;W355),1,0),0)</f>
        <v/>
      </c>
      <c r="AK355" s="73">
        <f>IF(E355="Yes",IF(T355="Yes",0,1),0)</f>
        <v/>
      </c>
    </row>
    <row r="356">
      <c r="A356" s="27" t="str"/>
      <c r="B356" s="27" t="str"/>
      <c r="C356" s="27" t="str"/>
      <c r="D356" s="27" t="str"/>
      <c r="E356" s="27" t="str"/>
      <c r="F356" s="70" t="str"/>
      <c r="G356" s="70" t="str"/>
      <c r="H356" s="70" t="str"/>
      <c r="I356" s="70" t="str"/>
      <c r="J356" s="70" t="str"/>
      <c r="K356" s="70" t="str"/>
      <c r="L356" s="70" t="str"/>
      <c r="M356" s="70" t="str"/>
      <c r="N356" s="70" t="str"/>
      <c r="O356" s="70" t="str"/>
      <c r="P356" s="27" t="str"/>
      <c r="Q356" s="27" t="str"/>
      <c r="R356" s="27" t="str"/>
      <c r="S356" s="27" t="str"/>
      <c r="T356" s="27" t="str"/>
      <c r="U356" s="27" t="str"/>
      <c r="V356" s="27" t="str"/>
      <c r="W356" s="27" t="str"/>
      <c r="X356" s="71">
        <f>IF(OR(F356="",I356=""),"",ROUND((I356-F356)*1440,2))</f>
        <v/>
      </c>
      <c r="Y356" s="71">
        <f>IF(OR(M356&lt;&gt;"Yes",I356="",N356=""),"",ROUND((N356-I356)*1440,2))</f>
        <v/>
      </c>
      <c r="Z356" s="71">
        <f>IF(OR(F356="",O356=""),"",ROUND((O356-F356)*1440,2))</f>
        <v/>
      </c>
      <c r="AA356" s="72">
        <f>IF(E356="Yes",IF(OR(G356="",P356&lt;&gt;1),1,0),0)</f>
        <v/>
      </c>
      <c r="AB356" s="72">
        <f>IF(E356="Yes",IF(Q356="No",1,0),0)</f>
        <v/>
      </c>
      <c r="AC356" s="72">
        <f>IF(E356="Yes",IF(P356&gt;1,1,0),0)</f>
        <v/>
      </c>
      <c r="AD356" s="72">
        <f>IF(AND(E356="Yes",J356&lt;&gt;"",K356&lt;&gt;"",J356&lt;&gt;K356),1,0)</f>
        <v/>
      </c>
      <c r="AE356" s="72">
        <f>IF(E356="Yes",IF(OR(I356="",X356&gt;U356),1,0),0)</f>
        <v/>
      </c>
      <c r="AF356" s="72">
        <f>IF(M356="Yes",IF(OR(N356="",Y356&gt;V356),1,0),0)</f>
        <v/>
      </c>
      <c r="AG356" s="72">
        <f>IF(E356="Yes",IF(AND(AA356=0,AC356=0,AD356=0,AE356=0,J356&lt;&gt;"",K356&lt;&gt;""),1,0),0)</f>
        <v/>
      </c>
      <c r="AH356" s="27">
        <f>IF(E356&lt;&gt;"Yes","Excluded",IF(OR(AA356=1,AC356=1,AD356=1,AE356=1,AF356=1,AJ356=1),"Fail",IF(OR(AND(AB356=1,OR(R356&lt;&gt;"Yes",S356&lt;&gt;"Yes")),AK356=1),"Warning","Pass")))</f>
        <v/>
      </c>
      <c r="AI356" s="27" t="str"/>
      <c r="AJ356" s="73">
        <f>IF(E356="Yes",IF(OR(O356="",Z356&gt;W356),1,0),0)</f>
        <v/>
      </c>
      <c r="AK356" s="73">
        <f>IF(E356="Yes",IF(T356="Yes",0,1),0)</f>
        <v/>
      </c>
    </row>
    <row r="357">
      <c r="A357" s="27" t="str"/>
      <c r="B357" s="27" t="str"/>
      <c r="C357" s="27" t="str"/>
      <c r="D357" s="27" t="str"/>
      <c r="E357" s="27" t="str"/>
      <c r="F357" s="70" t="str"/>
      <c r="G357" s="70" t="str"/>
      <c r="H357" s="70" t="str"/>
      <c r="I357" s="70" t="str"/>
      <c r="J357" s="70" t="str"/>
      <c r="K357" s="70" t="str"/>
      <c r="L357" s="70" t="str"/>
      <c r="M357" s="70" t="str"/>
      <c r="N357" s="70" t="str"/>
      <c r="O357" s="70" t="str"/>
      <c r="P357" s="27" t="str"/>
      <c r="Q357" s="27" t="str"/>
      <c r="R357" s="27" t="str"/>
      <c r="S357" s="27" t="str"/>
      <c r="T357" s="27" t="str"/>
      <c r="U357" s="27" t="str"/>
      <c r="V357" s="27" t="str"/>
      <c r="W357" s="27" t="str"/>
      <c r="X357" s="71">
        <f>IF(OR(F357="",I357=""),"",ROUND((I357-F357)*1440,2))</f>
        <v/>
      </c>
      <c r="Y357" s="71">
        <f>IF(OR(M357&lt;&gt;"Yes",I357="",N357=""),"",ROUND((N357-I357)*1440,2))</f>
        <v/>
      </c>
      <c r="Z357" s="71">
        <f>IF(OR(F357="",O357=""),"",ROUND((O357-F357)*1440,2))</f>
        <v/>
      </c>
      <c r="AA357" s="72">
        <f>IF(E357="Yes",IF(OR(G357="",P357&lt;&gt;1),1,0),0)</f>
        <v/>
      </c>
      <c r="AB357" s="72">
        <f>IF(E357="Yes",IF(Q357="No",1,0),0)</f>
        <v/>
      </c>
      <c r="AC357" s="72">
        <f>IF(E357="Yes",IF(P357&gt;1,1,0),0)</f>
        <v/>
      </c>
      <c r="AD357" s="72">
        <f>IF(AND(E357="Yes",J357&lt;&gt;"",K357&lt;&gt;"",J357&lt;&gt;K357),1,0)</f>
        <v/>
      </c>
      <c r="AE357" s="72">
        <f>IF(E357="Yes",IF(OR(I357="",X357&gt;U357),1,0),0)</f>
        <v/>
      </c>
      <c r="AF357" s="72">
        <f>IF(M357="Yes",IF(OR(N357="",Y357&gt;V357),1,0),0)</f>
        <v/>
      </c>
      <c r="AG357" s="72">
        <f>IF(E357="Yes",IF(AND(AA357=0,AC357=0,AD357=0,AE357=0,J357&lt;&gt;"",K357&lt;&gt;""),1,0),0)</f>
        <v/>
      </c>
      <c r="AH357" s="27">
        <f>IF(E357&lt;&gt;"Yes","Excluded",IF(OR(AA357=1,AC357=1,AD357=1,AE357=1,AF357=1,AJ357=1),"Fail",IF(OR(AND(AB357=1,OR(R357&lt;&gt;"Yes",S357&lt;&gt;"Yes")),AK357=1),"Warning","Pass")))</f>
        <v/>
      </c>
      <c r="AI357" s="27" t="str"/>
      <c r="AJ357" s="73">
        <f>IF(E357="Yes",IF(OR(O357="",Z357&gt;W357),1,0),0)</f>
        <v/>
      </c>
      <c r="AK357" s="73">
        <f>IF(E357="Yes",IF(T357="Yes",0,1),0)</f>
        <v/>
      </c>
    </row>
    <row r="358">
      <c r="A358" s="27" t="str"/>
      <c r="B358" s="27" t="str"/>
      <c r="C358" s="27" t="str"/>
      <c r="D358" s="27" t="str"/>
      <c r="E358" s="27" t="str"/>
      <c r="F358" s="70" t="str"/>
      <c r="G358" s="70" t="str"/>
      <c r="H358" s="70" t="str"/>
      <c r="I358" s="70" t="str"/>
      <c r="J358" s="70" t="str"/>
      <c r="K358" s="70" t="str"/>
      <c r="L358" s="70" t="str"/>
      <c r="M358" s="70" t="str"/>
      <c r="N358" s="70" t="str"/>
      <c r="O358" s="70" t="str"/>
      <c r="P358" s="27" t="str"/>
      <c r="Q358" s="27" t="str"/>
      <c r="R358" s="27" t="str"/>
      <c r="S358" s="27" t="str"/>
      <c r="T358" s="27" t="str"/>
      <c r="U358" s="27" t="str"/>
      <c r="V358" s="27" t="str"/>
      <c r="W358" s="27" t="str"/>
      <c r="X358" s="71">
        <f>IF(OR(F358="",I358=""),"",ROUND((I358-F358)*1440,2))</f>
        <v/>
      </c>
      <c r="Y358" s="71">
        <f>IF(OR(M358&lt;&gt;"Yes",I358="",N358=""),"",ROUND((N358-I358)*1440,2))</f>
        <v/>
      </c>
      <c r="Z358" s="71">
        <f>IF(OR(F358="",O358=""),"",ROUND((O358-F358)*1440,2))</f>
        <v/>
      </c>
      <c r="AA358" s="72">
        <f>IF(E358="Yes",IF(OR(G358="",P358&lt;&gt;1),1,0),0)</f>
        <v/>
      </c>
      <c r="AB358" s="72">
        <f>IF(E358="Yes",IF(Q358="No",1,0),0)</f>
        <v/>
      </c>
      <c r="AC358" s="72">
        <f>IF(E358="Yes",IF(P358&gt;1,1,0),0)</f>
        <v/>
      </c>
      <c r="AD358" s="72">
        <f>IF(AND(E358="Yes",J358&lt;&gt;"",K358&lt;&gt;"",J358&lt;&gt;K358),1,0)</f>
        <v/>
      </c>
      <c r="AE358" s="72">
        <f>IF(E358="Yes",IF(OR(I358="",X358&gt;U358),1,0),0)</f>
        <v/>
      </c>
      <c r="AF358" s="72">
        <f>IF(M358="Yes",IF(OR(N358="",Y358&gt;V358),1,0),0)</f>
        <v/>
      </c>
      <c r="AG358" s="72">
        <f>IF(E358="Yes",IF(AND(AA358=0,AC358=0,AD358=0,AE358=0,J358&lt;&gt;"",K358&lt;&gt;""),1,0),0)</f>
        <v/>
      </c>
      <c r="AH358" s="27">
        <f>IF(E358&lt;&gt;"Yes","Excluded",IF(OR(AA358=1,AC358=1,AD358=1,AE358=1,AF358=1,AJ358=1),"Fail",IF(OR(AND(AB358=1,OR(R358&lt;&gt;"Yes",S358&lt;&gt;"Yes")),AK358=1),"Warning","Pass")))</f>
        <v/>
      </c>
      <c r="AI358" s="27" t="str"/>
      <c r="AJ358" s="73">
        <f>IF(E358="Yes",IF(OR(O358="",Z358&gt;W358),1,0),0)</f>
        <v/>
      </c>
      <c r="AK358" s="73">
        <f>IF(E358="Yes",IF(T358="Yes",0,1),0)</f>
        <v/>
      </c>
    </row>
    <row r="359">
      <c r="A359" s="27" t="str"/>
      <c r="B359" s="27" t="str"/>
      <c r="C359" s="27" t="str"/>
      <c r="D359" s="27" t="str"/>
      <c r="E359" s="27" t="str"/>
      <c r="F359" s="70" t="str"/>
      <c r="G359" s="70" t="str"/>
      <c r="H359" s="70" t="str"/>
      <c r="I359" s="70" t="str"/>
      <c r="J359" s="70" t="str"/>
      <c r="K359" s="70" t="str"/>
      <c r="L359" s="70" t="str"/>
      <c r="M359" s="70" t="str"/>
      <c r="N359" s="70" t="str"/>
      <c r="O359" s="70" t="str"/>
      <c r="P359" s="27" t="str"/>
      <c r="Q359" s="27" t="str"/>
      <c r="R359" s="27" t="str"/>
      <c r="S359" s="27" t="str"/>
      <c r="T359" s="27" t="str"/>
      <c r="U359" s="27" t="str"/>
      <c r="V359" s="27" t="str"/>
      <c r="W359" s="27" t="str"/>
      <c r="X359" s="71">
        <f>IF(OR(F359="",I359=""),"",ROUND((I359-F359)*1440,2))</f>
        <v/>
      </c>
      <c r="Y359" s="71">
        <f>IF(OR(M359&lt;&gt;"Yes",I359="",N359=""),"",ROUND((N359-I359)*1440,2))</f>
        <v/>
      </c>
      <c r="Z359" s="71">
        <f>IF(OR(F359="",O359=""),"",ROUND((O359-F359)*1440,2))</f>
        <v/>
      </c>
      <c r="AA359" s="72">
        <f>IF(E359="Yes",IF(OR(G359="",P359&lt;&gt;1),1,0),0)</f>
        <v/>
      </c>
      <c r="AB359" s="72">
        <f>IF(E359="Yes",IF(Q359="No",1,0),0)</f>
        <v/>
      </c>
      <c r="AC359" s="72">
        <f>IF(E359="Yes",IF(P359&gt;1,1,0),0)</f>
        <v/>
      </c>
      <c r="AD359" s="72">
        <f>IF(AND(E359="Yes",J359&lt;&gt;"",K359&lt;&gt;"",J359&lt;&gt;K359),1,0)</f>
        <v/>
      </c>
      <c r="AE359" s="72">
        <f>IF(E359="Yes",IF(OR(I359="",X359&gt;U359),1,0),0)</f>
        <v/>
      </c>
      <c r="AF359" s="72">
        <f>IF(M359="Yes",IF(OR(N359="",Y359&gt;V359),1,0),0)</f>
        <v/>
      </c>
      <c r="AG359" s="72">
        <f>IF(E359="Yes",IF(AND(AA359=0,AC359=0,AD359=0,AE359=0,J359&lt;&gt;"",K359&lt;&gt;""),1,0),0)</f>
        <v/>
      </c>
      <c r="AH359" s="27">
        <f>IF(E359&lt;&gt;"Yes","Excluded",IF(OR(AA359=1,AC359=1,AD359=1,AE359=1,AF359=1,AJ359=1),"Fail",IF(OR(AND(AB359=1,OR(R359&lt;&gt;"Yes",S359&lt;&gt;"Yes")),AK359=1),"Warning","Pass")))</f>
        <v/>
      </c>
      <c r="AI359" s="27" t="str"/>
      <c r="AJ359" s="73">
        <f>IF(E359="Yes",IF(OR(O359="",Z359&gt;W359),1,0),0)</f>
        <v/>
      </c>
      <c r="AK359" s="73">
        <f>IF(E359="Yes",IF(T359="Yes",0,1),0)</f>
        <v/>
      </c>
    </row>
    <row r="360">
      <c r="A360" s="27" t="str"/>
      <c r="B360" s="27" t="str"/>
      <c r="C360" s="27" t="str"/>
      <c r="D360" s="27" t="str"/>
      <c r="E360" s="27" t="str"/>
      <c r="F360" s="70" t="str"/>
      <c r="G360" s="70" t="str"/>
      <c r="H360" s="70" t="str"/>
      <c r="I360" s="70" t="str"/>
      <c r="J360" s="70" t="str"/>
      <c r="K360" s="70" t="str"/>
      <c r="L360" s="70" t="str"/>
      <c r="M360" s="70" t="str"/>
      <c r="N360" s="70" t="str"/>
      <c r="O360" s="70" t="str"/>
      <c r="P360" s="27" t="str"/>
      <c r="Q360" s="27" t="str"/>
      <c r="R360" s="27" t="str"/>
      <c r="S360" s="27" t="str"/>
      <c r="T360" s="27" t="str"/>
      <c r="U360" s="27" t="str"/>
      <c r="V360" s="27" t="str"/>
      <c r="W360" s="27" t="str"/>
      <c r="X360" s="71">
        <f>IF(OR(F360="",I360=""),"",ROUND((I360-F360)*1440,2))</f>
        <v/>
      </c>
      <c r="Y360" s="71">
        <f>IF(OR(M360&lt;&gt;"Yes",I360="",N360=""),"",ROUND((N360-I360)*1440,2))</f>
        <v/>
      </c>
      <c r="Z360" s="71">
        <f>IF(OR(F360="",O360=""),"",ROUND((O360-F360)*1440,2))</f>
        <v/>
      </c>
      <c r="AA360" s="72">
        <f>IF(E360="Yes",IF(OR(G360="",P360&lt;&gt;1),1,0),0)</f>
        <v/>
      </c>
      <c r="AB360" s="72">
        <f>IF(E360="Yes",IF(Q360="No",1,0),0)</f>
        <v/>
      </c>
      <c r="AC360" s="72">
        <f>IF(E360="Yes",IF(P360&gt;1,1,0),0)</f>
        <v/>
      </c>
      <c r="AD360" s="72">
        <f>IF(AND(E360="Yes",J360&lt;&gt;"",K360&lt;&gt;"",J360&lt;&gt;K360),1,0)</f>
        <v/>
      </c>
      <c r="AE360" s="72">
        <f>IF(E360="Yes",IF(OR(I360="",X360&gt;U360),1,0),0)</f>
        <v/>
      </c>
      <c r="AF360" s="72">
        <f>IF(M360="Yes",IF(OR(N360="",Y360&gt;V360),1,0),0)</f>
        <v/>
      </c>
      <c r="AG360" s="72">
        <f>IF(E360="Yes",IF(AND(AA360=0,AC360=0,AD360=0,AE360=0,J360&lt;&gt;"",K360&lt;&gt;""),1,0),0)</f>
        <v/>
      </c>
      <c r="AH360" s="27">
        <f>IF(E360&lt;&gt;"Yes","Excluded",IF(OR(AA360=1,AC360=1,AD360=1,AE360=1,AF360=1,AJ360=1),"Fail",IF(OR(AND(AB360=1,OR(R360&lt;&gt;"Yes",S360&lt;&gt;"Yes")),AK360=1),"Warning","Pass")))</f>
        <v/>
      </c>
      <c r="AI360" s="27" t="str"/>
      <c r="AJ360" s="73">
        <f>IF(E360="Yes",IF(OR(O360="",Z360&gt;W360),1,0),0)</f>
        <v/>
      </c>
      <c r="AK360" s="73">
        <f>IF(E360="Yes",IF(T360="Yes",0,1),0)</f>
        <v/>
      </c>
    </row>
    <row r="361">
      <c r="A361" s="27" t="str"/>
      <c r="B361" s="27" t="str"/>
      <c r="C361" s="27" t="str"/>
      <c r="D361" s="27" t="str"/>
      <c r="E361" s="27" t="str"/>
      <c r="F361" s="70" t="str"/>
      <c r="G361" s="70" t="str"/>
      <c r="H361" s="70" t="str"/>
      <c r="I361" s="70" t="str"/>
      <c r="J361" s="70" t="str"/>
      <c r="K361" s="70" t="str"/>
      <c r="L361" s="70" t="str"/>
      <c r="M361" s="70" t="str"/>
      <c r="N361" s="70" t="str"/>
      <c r="O361" s="70" t="str"/>
      <c r="P361" s="27" t="str"/>
      <c r="Q361" s="27" t="str"/>
      <c r="R361" s="27" t="str"/>
      <c r="S361" s="27" t="str"/>
      <c r="T361" s="27" t="str"/>
      <c r="U361" s="27" t="str"/>
      <c r="V361" s="27" t="str"/>
      <c r="W361" s="27" t="str"/>
      <c r="X361" s="71">
        <f>IF(OR(F361="",I361=""),"",ROUND((I361-F361)*1440,2))</f>
        <v/>
      </c>
      <c r="Y361" s="71">
        <f>IF(OR(M361&lt;&gt;"Yes",I361="",N361=""),"",ROUND((N361-I361)*1440,2))</f>
        <v/>
      </c>
      <c r="Z361" s="71">
        <f>IF(OR(F361="",O361=""),"",ROUND((O361-F361)*1440,2))</f>
        <v/>
      </c>
      <c r="AA361" s="72">
        <f>IF(E361="Yes",IF(OR(G361="",P361&lt;&gt;1),1,0),0)</f>
        <v/>
      </c>
      <c r="AB361" s="72">
        <f>IF(E361="Yes",IF(Q361="No",1,0),0)</f>
        <v/>
      </c>
      <c r="AC361" s="72">
        <f>IF(E361="Yes",IF(P361&gt;1,1,0),0)</f>
        <v/>
      </c>
      <c r="AD361" s="72">
        <f>IF(AND(E361="Yes",J361&lt;&gt;"",K361&lt;&gt;"",J361&lt;&gt;K361),1,0)</f>
        <v/>
      </c>
      <c r="AE361" s="72">
        <f>IF(E361="Yes",IF(OR(I361="",X361&gt;U361),1,0),0)</f>
        <v/>
      </c>
      <c r="AF361" s="72">
        <f>IF(M361="Yes",IF(OR(N361="",Y361&gt;V361),1,0),0)</f>
        <v/>
      </c>
      <c r="AG361" s="72">
        <f>IF(E361="Yes",IF(AND(AA361=0,AC361=0,AD361=0,AE361=0,J361&lt;&gt;"",K361&lt;&gt;""),1,0),0)</f>
        <v/>
      </c>
      <c r="AH361" s="27">
        <f>IF(E361&lt;&gt;"Yes","Excluded",IF(OR(AA361=1,AC361=1,AD361=1,AE361=1,AF361=1,AJ361=1),"Fail",IF(OR(AND(AB361=1,OR(R361&lt;&gt;"Yes",S361&lt;&gt;"Yes")),AK361=1),"Warning","Pass")))</f>
        <v/>
      </c>
      <c r="AI361" s="27" t="str"/>
      <c r="AJ361" s="73">
        <f>IF(E361="Yes",IF(OR(O361="",Z361&gt;W361),1,0),0)</f>
        <v/>
      </c>
      <c r="AK361" s="73">
        <f>IF(E361="Yes",IF(T361="Yes",0,1),0)</f>
        <v/>
      </c>
    </row>
    <row r="362">
      <c r="A362" s="27" t="str"/>
      <c r="B362" s="27" t="str"/>
      <c r="C362" s="27" t="str"/>
      <c r="D362" s="27" t="str"/>
      <c r="E362" s="27" t="str"/>
      <c r="F362" s="70" t="str"/>
      <c r="G362" s="70" t="str"/>
      <c r="H362" s="70" t="str"/>
      <c r="I362" s="70" t="str"/>
      <c r="J362" s="70" t="str"/>
      <c r="K362" s="70" t="str"/>
      <c r="L362" s="70" t="str"/>
      <c r="M362" s="70" t="str"/>
      <c r="N362" s="70" t="str"/>
      <c r="O362" s="70" t="str"/>
      <c r="P362" s="27" t="str"/>
      <c r="Q362" s="27" t="str"/>
      <c r="R362" s="27" t="str"/>
      <c r="S362" s="27" t="str"/>
      <c r="T362" s="27" t="str"/>
      <c r="U362" s="27" t="str"/>
      <c r="V362" s="27" t="str"/>
      <c r="W362" s="27" t="str"/>
      <c r="X362" s="71">
        <f>IF(OR(F362="",I362=""),"",ROUND((I362-F362)*1440,2))</f>
        <v/>
      </c>
      <c r="Y362" s="71">
        <f>IF(OR(M362&lt;&gt;"Yes",I362="",N362=""),"",ROUND((N362-I362)*1440,2))</f>
        <v/>
      </c>
      <c r="Z362" s="71">
        <f>IF(OR(F362="",O362=""),"",ROUND((O362-F362)*1440,2))</f>
        <v/>
      </c>
      <c r="AA362" s="72">
        <f>IF(E362="Yes",IF(OR(G362="",P362&lt;&gt;1),1,0),0)</f>
        <v/>
      </c>
      <c r="AB362" s="72">
        <f>IF(E362="Yes",IF(Q362="No",1,0),0)</f>
        <v/>
      </c>
      <c r="AC362" s="72">
        <f>IF(E362="Yes",IF(P362&gt;1,1,0),0)</f>
        <v/>
      </c>
      <c r="AD362" s="72">
        <f>IF(AND(E362="Yes",J362&lt;&gt;"",K362&lt;&gt;"",J362&lt;&gt;K362),1,0)</f>
        <v/>
      </c>
      <c r="AE362" s="72">
        <f>IF(E362="Yes",IF(OR(I362="",X362&gt;U362),1,0),0)</f>
        <v/>
      </c>
      <c r="AF362" s="72">
        <f>IF(M362="Yes",IF(OR(N362="",Y362&gt;V362),1,0),0)</f>
        <v/>
      </c>
      <c r="AG362" s="72">
        <f>IF(E362="Yes",IF(AND(AA362=0,AC362=0,AD362=0,AE362=0,J362&lt;&gt;"",K362&lt;&gt;""),1,0),0)</f>
        <v/>
      </c>
      <c r="AH362" s="27">
        <f>IF(E362&lt;&gt;"Yes","Excluded",IF(OR(AA362=1,AC362=1,AD362=1,AE362=1,AF362=1,AJ362=1),"Fail",IF(OR(AND(AB362=1,OR(R362&lt;&gt;"Yes",S362&lt;&gt;"Yes")),AK362=1),"Warning","Pass")))</f>
        <v/>
      </c>
      <c r="AI362" s="27" t="str"/>
      <c r="AJ362" s="73">
        <f>IF(E362="Yes",IF(OR(O362="",Z362&gt;W362),1,0),0)</f>
        <v/>
      </c>
      <c r="AK362" s="73">
        <f>IF(E362="Yes",IF(T362="Yes",0,1),0)</f>
        <v/>
      </c>
    </row>
    <row r="363">
      <c r="A363" s="27" t="str"/>
      <c r="B363" s="27" t="str"/>
      <c r="C363" s="27" t="str"/>
      <c r="D363" s="27" t="str"/>
      <c r="E363" s="27" t="str"/>
      <c r="F363" s="70" t="str"/>
      <c r="G363" s="70" t="str"/>
      <c r="H363" s="70" t="str"/>
      <c r="I363" s="70" t="str"/>
      <c r="J363" s="70" t="str"/>
      <c r="K363" s="70" t="str"/>
      <c r="L363" s="70" t="str"/>
      <c r="M363" s="70" t="str"/>
      <c r="N363" s="70" t="str"/>
      <c r="O363" s="70" t="str"/>
      <c r="P363" s="27" t="str"/>
      <c r="Q363" s="27" t="str"/>
      <c r="R363" s="27" t="str"/>
      <c r="S363" s="27" t="str"/>
      <c r="T363" s="27" t="str"/>
      <c r="U363" s="27" t="str"/>
      <c r="V363" s="27" t="str"/>
      <c r="W363" s="27" t="str"/>
      <c r="X363" s="71">
        <f>IF(OR(F363="",I363=""),"",ROUND((I363-F363)*1440,2))</f>
        <v/>
      </c>
      <c r="Y363" s="71">
        <f>IF(OR(M363&lt;&gt;"Yes",I363="",N363=""),"",ROUND((N363-I363)*1440,2))</f>
        <v/>
      </c>
      <c r="Z363" s="71">
        <f>IF(OR(F363="",O363=""),"",ROUND((O363-F363)*1440,2))</f>
        <v/>
      </c>
      <c r="AA363" s="72">
        <f>IF(E363="Yes",IF(OR(G363="",P363&lt;&gt;1),1,0),0)</f>
        <v/>
      </c>
      <c r="AB363" s="72">
        <f>IF(E363="Yes",IF(Q363="No",1,0),0)</f>
        <v/>
      </c>
      <c r="AC363" s="72">
        <f>IF(E363="Yes",IF(P363&gt;1,1,0),0)</f>
        <v/>
      </c>
      <c r="AD363" s="72">
        <f>IF(AND(E363="Yes",J363&lt;&gt;"",K363&lt;&gt;"",J363&lt;&gt;K363),1,0)</f>
        <v/>
      </c>
      <c r="AE363" s="72">
        <f>IF(E363="Yes",IF(OR(I363="",X363&gt;U363),1,0),0)</f>
        <v/>
      </c>
      <c r="AF363" s="72">
        <f>IF(M363="Yes",IF(OR(N363="",Y363&gt;V363),1,0),0)</f>
        <v/>
      </c>
      <c r="AG363" s="72">
        <f>IF(E363="Yes",IF(AND(AA363=0,AC363=0,AD363=0,AE363=0,J363&lt;&gt;"",K363&lt;&gt;""),1,0),0)</f>
        <v/>
      </c>
      <c r="AH363" s="27">
        <f>IF(E363&lt;&gt;"Yes","Excluded",IF(OR(AA363=1,AC363=1,AD363=1,AE363=1,AF363=1,AJ363=1),"Fail",IF(OR(AND(AB363=1,OR(R363&lt;&gt;"Yes",S363&lt;&gt;"Yes")),AK363=1),"Warning","Pass")))</f>
        <v/>
      </c>
      <c r="AI363" s="27" t="str"/>
      <c r="AJ363" s="73">
        <f>IF(E363="Yes",IF(OR(O363="",Z363&gt;W363),1,0),0)</f>
        <v/>
      </c>
      <c r="AK363" s="73">
        <f>IF(E363="Yes",IF(T363="Yes",0,1),0)</f>
        <v/>
      </c>
    </row>
    <row r="364">
      <c r="A364" s="27" t="str"/>
      <c r="B364" s="27" t="str"/>
      <c r="C364" s="27" t="str"/>
      <c r="D364" s="27" t="str"/>
      <c r="E364" s="27" t="str"/>
      <c r="F364" s="70" t="str"/>
      <c r="G364" s="70" t="str"/>
      <c r="H364" s="70" t="str"/>
      <c r="I364" s="70" t="str"/>
      <c r="J364" s="70" t="str"/>
      <c r="K364" s="70" t="str"/>
      <c r="L364" s="70" t="str"/>
      <c r="M364" s="70" t="str"/>
      <c r="N364" s="70" t="str"/>
      <c r="O364" s="70" t="str"/>
      <c r="P364" s="27" t="str"/>
      <c r="Q364" s="27" t="str"/>
      <c r="R364" s="27" t="str"/>
      <c r="S364" s="27" t="str"/>
      <c r="T364" s="27" t="str"/>
      <c r="U364" s="27" t="str"/>
      <c r="V364" s="27" t="str"/>
      <c r="W364" s="27" t="str"/>
      <c r="X364" s="71">
        <f>IF(OR(F364="",I364=""),"",ROUND((I364-F364)*1440,2))</f>
        <v/>
      </c>
      <c r="Y364" s="71">
        <f>IF(OR(M364&lt;&gt;"Yes",I364="",N364=""),"",ROUND((N364-I364)*1440,2))</f>
        <v/>
      </c>
      <c r="Z364" s="71">
        <f>IF(OR(F364="",O364=""),"",ROUND((O364-F364)*1440,2))</f>
        <v/>
      </c>
      <c r="AA364" s="72">
        <f>IF(E364="Yes",IF(OR(G364="",P364&lt;&gt;1),1,0),0)</f>
        <v/>
      </c>
      <c r="AB364" s="72">
        <f>IF(E364="Yes",IF(Q364="No",1,0),0)</f>
        <v/>
      </c>
      <c r="AC364" s="72">
        <f>IF(E364="Yes",IF(P364&gt;1,1,0),0)</f>
        <v/>
      </c>
      <c r="AD364" s="72">
        <f>IF(AND(E364="Yes",J364&lt;&gt;"",K364&lt;&gt;"",J364&lt;&gt;K364),1,0)</f>
        <v/>
      </c>
      <c r="AE364" s="72">
        <f>IF(E364="Yes",IF(OR(I364="",X364&gt;U364),1,0),0)</f>
        <v/>
      </c>
      <c r="AF364" s="72">
        <f>IF(M364="Yes",IF(OR(N364="",Y364&gt;V364),1,0),0)</f>
        <v/>
      </c>
      <c r="AG364" s="72">
        <f>IF(E364="Yes",IF(AND(AA364=0,AC364=0,AD364=0,AE364=0,J364&lt;&gt;"",K364&lt;&gt;""),1,0),0)</f>
        <v/>
      </c>
      <c r="AH364" s="27">
        <f>IF(E364&lt;&gt;"Yes","Excluded",IF(OR(AA364=1,AC364=1,AD364=1,AE364=1,AF364=1,AJ364=1),"Fail",IF(OR(AND(AB364=1,OR(R364&lt;&gt;"Yes",S364&lt;&gt;"Yes")),AK364=1),"Warning","Pass")))</f>
        <v/>
      </c>
      <c r="AI364" s="27" t="str"/>
      <c r="AJ364" s="73">
        <f>IF(E364="Yes",IF(OR(O364="",Z364&gt;W364),1,0),0)</f>
        <v/>
      </c>
      <c r="AK364" s="73">
        <f>IF(E364="Yes",IF(T364="Yes",0,1),0)</f>
        <v/>
      </c>
    </row>
    <row r="365">
      <c r="A365" s="27" t="str"/>
      <c r="B365" s="27" t="str"/>
      <c r="C365" s="27" t="str"/>
      <c r="D365" s="27" t="str"/>
      <c r="E365" s="27" t="str"/>
      <c r="F365" s="70" t="str"/>
      <c r="G365" s="70" t="str"/>
      <c r="H365" s="70" t="str"/>
      <c r="I365" s="70" t="str"/>
      <c r="J365" s="70" t="str"/>
      <c r="K365" s="70" t="str"/>
      <c r="L365" s="70" t="str"/>
      <c r="M365" s="70" t="str"/>
      <c r="N365" s="70" t="str"/>
      <c r="O365" s="70" t="str"/>
      <c r="P365" s="27" t="str"/>
      <c r="Q365" s="27" t="str"/>
      <c r="R365" s="27" t="str"/>
      <c r="S365" s="27" t="str"/>
      <c r="T365" s="27" t="str"/>
      <c r="U365" s="27" t="str"/>
      <c r="V365" s="27" t="str"/>
      <c r="W365" s="27" t="str"/>
      <c r="X365" s="71">
        <f>IF(OR(F365="",I365=""),"",ROUND((I365-F365)*1440,2))</f>
        <v/>
      </c>
      <c r="Y365" s="71">
        <f>IF(OR(M365&lt;&gt;"Yes",I365="",N365=""),"",ROUND((N365-I365)*1440,2))</f>
        <v/>
      </c>
      <c r="Z365" s="71">
        <f>IF(OR(F365="",O365=""),"",ROUND((O365-F365)*1440,2))</f>
        <v/>
      </c>
      <c r="AA365" s="72">
        <f>IF(E365="Yes",IF(OR(G365="",P365&lt;&gt;1),1,0),0)</f>
        <v/>
      </c>
      <c r="AB365" s="72">
        <f>IF(E365="Yes",IF(Q365="No",1,0),0)</f>
        <v/>
      </c>
      <c r="AC365" s="72">
        <f>IF(E365="Yes",IF(P365&gt;1,1,0),0)</f>
        <v/>
      </c>
      <c r="AD365" s="72">
        <f>IF(AND(E365="Yes",J365&lt;&gt;"",K365&lt;&gt;"",J365&lt;&gt;K365),1,0)</f>
        <v/>
      </c>
      <c r="AE365" s="72">
        <f>IF(E365="Yes",IF(OR(I365="",X365&gt;U365),1,0),0)</f>
        <v/>
      </c>
      <c r="AF365" s="72">
        <f>IF(M365="Yes",IF(OR(N365="",Y365&gt;V365),1,0),0)</f>
        <v/>
      </c>
      <c r="AG365" s="72">
        <f>IF(E365="Yes",IF(AND(AA365=0,AC365=0,AD365=0,AE365=0,J365&lt;&gt;"",K365&lt;&gt;""),1,0),0)</f>
        <v/>
      </c>
      <c r="AH365" s="27">
        <f>IF(E365&lt;&gt;"Yes","Excluded",IF(OR(AA365=1,AC365=1,AD365=1,AE365=1,AF365=1,AJ365=1),"Fail",IF(OR(AND(AB365=1,OR(R365&lt;&gt;"Yes",S365&lt;&gt;"Yes")),AK365=1),"Warning","Pass")))</f>
        <v/>
      </c>
      <c r="AI365" s="27" t="str"/>
      <c r="AJ365" s="73">
        <f>IF(E365="Yes",IF(OR(O365="",Z365&gt;W365),1,0),0)</f>
        <v/>
      </c>
      <c r="AK365" s="73">
        <f>IF(E365="Yes",IF(T365="Yes",0,1),0)</f>
        <v/>
      </c>
    </row>
    <row r="366">
      <c r="A366" s="27" t="str"/>
      <c r="B366" s="27" t="str"/>
      <c r="C366" s="27" t="str"/>
      <c r="D366" s="27" t="str"/>
      <c r="E366" s="27" t="str"/>
      <c r="F366" s="70" t="str"/>
      <c r="G366" s="70" t="str"/>
      <c r="H366" s="70" t="str"/>
      <c r="I366" s="70" t="str"/>
      <c r="J366" s="70" t="str"/>
      <c r="K366" s="70" t="str"/>
      <c r="L366" s="70" t="str"/>
      <c r="M366" s="70" t="str"/>
      <c r="N366" s="70" t="str"/>
      <c r="O366" s="70" t="str"/>
      <c r="P366" s="27" t="str"/>
      <c r="Q366" s="27" t="str"/>
      <c r="R366" s="27" t="str"/>
      <c r="S366" s="27" t="str"/>
      <c r="T366" s="27" t="str"/>
      <c r="U366" s="27" t="str"/>
      <c r="V366" s="27" t="str"/>
      <c r="W366" s="27" t="str"/>
      <c r="X366" s="71">
        <f>IF(OR(F366="",I366=""),"",ROUND((I366-F366)*1440,2))</f>
        <v/>
      </c>
      <c r="Y366" s="71">
        <f>IF(OR(M366&lt;&gt;"Yes",I366="",N366=""),"",ROUND((N366-I366)*1440,2))</f>
        <v/>
      </c>
      <c r="Z366" s="71">
        <f>IF(OR(F366="",O366=""),"",ROUND((O366-F366)*1440,2))</f>
        <v/>
      </c>
      <c r="AA366" s="72">
        <f>IF(E366="Yes",IF(OR(G366="",P366&lt;&gt;1),1,0),0)</f>
        <v/>
      </c>
      <c r="AB366" s="72">
        <f>IF(E366="Yes",IF(Q366="No",1,0),0)</f>
        <v/>
      </c>
      <c r="AC366" s="72">
        <f>IF(E366="Yes",IF(P366&gt;1,1,0),0)</f>
        <v/>
      </c>
      <c r="AD366" s="72">
        <f>IF(AND(E366="Yes",J366&lt;&gt;"",K366&lt;&gt;"",J366&lt;&gt;K366),1,0)</f>
        <v/>
      </c>
      <c r="AE366" s="72">
        <f>IF(E366="Yes",IF(OR(I366="",X366&gt;U366),1,0),0)</f>
        <v/>
      </c>
      <c r="AF366" s="72">
        <f>IF(M366="Yes",IF(OR(N366="",Y366&gt;V366),1,0),0)</f>
        <v/>
      </c>
      <c r="AG366" s="72">
        <f>IF(E366="Yes",IF(AND(AA366=0,AC366=0,AD366=0,AE366=0,J366&lt;&gt;"",K366&lt;&gt;""),1,0),0)</f>
        <v/>
      </c>
      <c r="AH366" s="27">
        <f>IF(E366&lt;&gt;"Yes","Excluded",IF(OR(AA366=1,AC366=1,AD366=1,AE366=1,AF366=1,AJ366=1),"Fail",IF(OR(AND(AB366=1,OR(R366&lt;&gt;"Yes",S366&lt;&gt;"Yes")),AK366=1),"Warning","Pass")))</f>
        <v/>
      </c>
      <c r="AI366" s="27" t="str"/>
      <c r="AJ366" s="73">
        <f>IF(E366="Yes",IF(OR(O366="",Z366&gt;W366),1,0),0)</f>
        <v/>
      </c>
      <c r="AK366" s="73">
        <f>IF(E366="Yes",IF(T366="Yes",0,1),0)</f>
        <v/>
      </c>
    </row>
    <row r="367">
      <c r="A367" s="27" t="str"/>
      <c r="B367" s="27" t="str"/>
      <c r="C367" s="27" t="str"/>
      <c r="D367" s="27" t="str"/>
      <c r="E367" s="27" t="str"/>
      <c r="F367" s="70" t="str"/>
      <c r="G367" s="70" t="str"/>
      <c r="H367" s="70" t="str"/>
      <c r="I367" s="70" t="str"/>
      <c r="J367" s="70" t="str"/>
      <c r="K367" s="70" t="str"/>
      <c r="L367" s="70" t="str"/>
      <c r="M367" s="70" t="str"/>
      <c r="N367" s="70" t="str"/>
      <c r="O367" s="70" t="str"/>
      <c r="P367" s="27" t="str"/>
      <c r="Q367" s="27" t="str"/>
      <c r="R367" s="27" t="str"/>
      <c r="S367" s="27" t="str"/>
      <c r="T367" s="27" t="str"/>
      <c r="U367" s="27" t="str"/>
      <c r="V367" s="27" t="str"/>
      <c r="W367" s="27" t="str"/>
      <c r="X367" s="71">
        <f>IF(OR(F367="",I367=""),"",ROUND((I367-F367)*1440,2))</f>
        <v/>
      </c>
      <c r="Y367" s="71">
        <f>IF(OR(M367&lt;&gt;"Yes",I367="",N367=""),"",ROUND((N367-I367)*1440,2))</f>
        <v/>
      </c>
      <c r="Z367" s="71">
        <f>IF(OR(F367="",O367=""),"",ROUND((O367-F367)*1440,2))</f>
        <v/>
      </c>
      <c r="AA367" s="72">
        <f>IF(E367="Yes",IF(OR(G367="",P367&lt;&gt;1),1,0),0)</f>
        <v/>
      </c>
      <c r="AB367" s="72">
        <f>IF(E367="Yes",IF(Q367="No",1,0),0)</f>
        <v/>
      </c>
      <c r="AC367" s="72">
        <f>IF(E367="Yes",IF(P367&gt;1,1,0),0)</f>
        <v/>
      </c>
      <c r="AD367" s="72">
        <f>IF(AND(E367="Yes",J367&lt;&gt;"",K367&lt;&gt;"",J367&lt;&gt;K367),1,0)</f>
        <v/>
      </c>
      <c r="AE367" s="72">
        <f>IF(E367="Yes",IF(OR(I367="",X367&gt;U367),1,0),0)</f>
        <v/>
      </c>
      <c r="AF367" s="72">
        <f>IF(M367="Yes",IF(OR(N367="",Y367&gt;V367),1,0),0)</f>
        <v/>
      </c>
      <c r="AG367" s="72">
        <f>IF(E367="Yes",IF(AND(AA367=0,AC367=0,AD367=0,AE367=0,J367&lt;&gt;"",K367&lt;&gt;""),1,0),0)</f>
        <v/>
      </c>
      <c r="AH367" s="27">
        <f>IF(E367&lt;&gt;"Yes","Excluded",IF(OR(AA367=1,AC367=1,AD367=1,AE367=1,AF367=1,AJ367=1),"Fail",IF(OR(AND(AB367=1,OR(R367&lt;&gt;"Yes",S367&lt;&gt;"Yes")),AK367=1),"Warning","Pass")))</f>
        <v/>
      </c>
      <c r="AI367" s="27" t="str"/>
      <c r="AJ367" s="73">
        <f>IF(E367="Yes",IF(OR(O367="",Z367&gt;W367),1,0),0)</f>
        <v/>
      </c>
      <c r="AK367" s="73">
        <f>IF(E367="Yes",IF(T367="Yes",0,1),0)</f>
        <v/>
      </c>
    </row>
    <row r="368">
      <c r="A368" s="27" t="str"/>
      <c r="B368" s="27" t="str"/>
      <c r="C368" s="27" t="str"/>
      <c r="D368" s="27" t="str"/>
      <c r="E368" s="27" t="str"/>
      <c r="F368" s="70" t="str"/>
      <c r="G368" s="70" t="str"/>
      <c r="H368" s="70" t="str"/>
      <c r="I368" s="70" t="str"/>
      <c r="J368" s="70" t="str"/>
      <c r="K368" s="70" t="str"/>
      <c r="L368" s="70" t="str"/>
      <c r="M368" s="70" t="str"/>
      <c r="N368" s="70" t="str"/>
      <c r="O368" s="70" t="str"/>
      <c r="P368" s="27" t="str"/>
      <c r="Q368" s="27" t="str"/>
      <c r="R368" s="27" t="str"/>
      <c r="S368" s="27" t="str"/>
      <c r="T368" s="27" t="str"/>
      <c r="U368" s="27" t="str"/>
      <c r="V368" s="27" t="str"/>
      <c r="W368" s="27" t="str"/>
      <c r="X368" s="71">
        <f>IF(OR(F368="",I368=""),"",ROUND((I368-F368)*1440,2))</f>
        <v/>
      </c>
      <c r="Y368" s="71">
        <f>IF(OR(M368&lt;&gt;"Yes",I368="",N368=""),"",ROUND((N368-I368)*1440,2))</f>
        <v/>
      </c>
      <c r="Z368" s="71">
        <f>IF(OR(F368="",O368=""),"",ROUND((O368-F368)*1440,2))</f>
        <v/>
      </c>
      <c r="AA368" s="72">
        <f>IF(E368="Yes",IF(OR(G368="",P368&lt;&gt;1),1,0),0)</f>
        <v/>
      </c>
      <c r="AB368" s="72">
        <f>IF(E368="Yes",IF(Q368="No",1,0),0)</f>
        <v/>
      </c>
      <c r="AC368" s="72">
        <f>IF(E368="Yes",IF(P368&gt;1,1,0),0)</f>
        <v/>
      </c>
      <c r="AD368" s="72">
        <f>IF(AND(E368="Yes",J368&lt;&gt;"",K368&lt;&gt;"",J368&lt;&gt;K368),1,0)</f>
        <v/>
      </c>
      <c r="AE368" s="72">
        <f>IF(E368="Yes",IF(OR(I368="",X368&gt;U368),1,0),0)</f>
        <v/>
      </c>
      <c r="AF368" s="72">
        <f>IF(M368="Yes",IF(OR(N368="",Y368&gt;V368),1,0),0)</f>
        <v/>
      </c>
      <c r="AG368" s="72">
        <f>IF(E368="Yes",IF(AND(AA368=0,AC368=0,AD368=0,AE368=0,J368&lt;&gt;"",K368&lt;&gt;""),1,0),0)</f>
        <v/>
      </c>
      <c r="AH368" s="27">
        <f>IF(E368&lt;&gt;"Yes","Excluded",IF(OR(AA368=1,AC368=1,AD368=1,AE368=1,AF368=1,AJ368=1),"Fail",IF(OR(AND(AB368=1,OR(R368&lt;&gt;"Yes",S368&lt;&gt;"Yes")),AK368=1),"Warning","Pass")))</f>
        <v/>
      </c>
      <c r="AI368" s="27" t="str"/>
      <c r="AJ368" s="73">
        <f>IF(E368="Yes",IF(OR(O368="",Z368&gt;W368),1,0),0)</f>
        <v/>
      </c>
      <c r="AK368" s="73">
        <f>IF(E368="Yes",IF(T368="Yes",0,1),0)</f>
        <v/>
      </c>
    </row>
    <row r="369">
      <c r="A369" s="27" t="str"/>
      <c r="B369" s="27" t="str"/>
      <c r="C369" s="27" t="str"/>
      <c r="D369" s="27" t="str"/>
      <c r="E369" s="27" t="str"/>
      <c r="F369" s="70" t="str"/>
      <c r="G369" s="70" t="str"/>
      <c r="H369" s="70" t="str"/>
      <c r="I369" s="70" t="str"/>
      <c r="J369" s="70" t="str"/>
      <c r="K369" s="70" t="str"/>
      <c r="L369" s="70" t="str"/>
      <c r="M369" s="70" t="str"/>
      <c r="N369" s="70" t="str"/>
      <c r="O369" s="70" t="str"/>
      <c r="P369" s="27" t="str"/>
      <c r="Q369" s="27" t="str"/>
      <c r="R369" s="27" t="str"/>
      <c r="S369" s="27" t="str"/>
      <c r="T369" s="27" t="str"/>
      <c r="U369" s="27" t="str"/>
      <c r="V369" s="27" t="str"/>
      <c r="W369" s="27" t="str"/>
      <c r="X369" s="71">
        <f>IF(OR(F369="",I369=""),"",ROUND((I369-F369)*1440,2))</f>
        <v/>
      </c>
      <c r="Y369" s="71">
        <f>IF(OR(M369&lt;&gt;"Yes",I369="",N369=""),"",ROUND((N369-I369)*1440,2))</f>
        <v/>
      </c>
      <c r="Z369" s="71">
        <f>IF(OR(F369="",O369=""),"",ROUND((O369-F369)*1440,2))</f>
        <v/>
      </c>
      <c r="AA369" s="72">
        <f>IF(E369="Yes",IF(OR(G369="",P369&lt;&gt;1),1,0),0)</f>
        <v/>
      </c>
      <c r="AB369" s="72">
        <f>IF(E369="Yes",IF(Q369="No",1,0),0)</f>
        <v/>
      </c>
      <c r="AC369" s="72">
        <f>IF(E369="Yes",IF(P369&gt;1,1,0),0)</f>
        <v/>
      </c>
      <c r="AD369" s="72">
        <f>IF(AND(E369="Yes",J369&lt;&gt;"",K369&lt;&gt;"",J369&lt;&gt;K369),1,0)</f>
        <v/>
      </c>
      <c r="AE369" s="72">
        <f>IF(E369="Yes",IF(OR(I369="",X369&gt;U369),1,0),0)</f>
        <v/>
      </c>
      <c r="AF369" s="72">
        <f>IF(M369="Yes",IF(OR(N369="",Y369&gt;V369),1,0),0)</f>
        <v/>
      </c>
      <c r="AG369" s="72">
        <f>IF(E369="Yes",IF(AND(AA369=0,AC369=0,AD369=0,AE369=0,J369&lt;&gt;"",K369&lt;&gt;""),1,0),0)</f>
        <v/>
      </c>
      <c r="AH369" s="27">
        <f>IF(E369&lt;&gt;"Yes","Excluded",IF(OR(AA369=1,AC369=1,AD369=1,AE369=1,AF369=1,AJ369=1),"Fail",IF(OR(AND(AB369=1,OR(R369&lt;&gt;"Yes",S369&lt;&gt;"Yes")),AK369=1),"Warning","Pass")))</f>
        <v/>
      </c>
      <c r="AI369" s="27" t="str"/>
      <c r="AJ369" s="73">
        <f>IF(E369="Yes",IF(OR(O369="",Z369&gt;W369),1,0),0)</f>
        <v/>
      </c>
      <c r="AK369" s="73">
        <f>IF(E369="Yes",IF(T369="Yes",0,1),0)</f>
        <v/>
      </c>
    </row>
    <row r="370">
      <c r="A370" s="27" t="str"/>
      <c r="B370" s="27" t="str"/>
      <c r="C370" s="27" t="str"/>
      <c r="D370" s="27" t="str"/>
      <c r="E370" s="27" t="str"/>
      <c r="F370" s="70" t="str"/>
      <c r="G370" s="70" t="str"/>
      <c r="H370" s="70" t="str"/>
      <c r="I370" s="70" t="str"/>
      <c r="J370" s="70" t="str"/>
      <c r="K370" s="70" t="str"/>
      <c r="L370" s="70" t="str"/>
      <c r="M370" s="70" t="str"/>
      <c r="N370" s="70" t="str"/>
      <c r="O370" s="70" t="str"/>
      <c r="P370" s="27" t="str"/>
      <c r="Q370" s="27" t="str"/>
      <c r="R370" s="27" t="str"/>
      <c r="S370" s="27" t="str"/>
      <c r="T370" s="27" t="str"/>
      <c r="U370" s="27" t="str"/>
      <c r="V370" s="27" t="str"/>
      <c r="W370" s="27" t="str"/>
      <c r="X370" s="71">
        <f>IF(OR(F370="",I370=""),"",ROUND((I370-F370)*1440,2))</f>
        <v/>
      </c>
      <c r="Y370" s="71">
        <f>IF(OR(M370&lt;&gt;"Yes",I370="",N370=""),"",ROUND((N370-I370)*1440,2))</f>
        <v/>
      </c>
      <c r="Z370" s="71">
        <f>IF(OR(F370="",O370=""),"",ROUND((O370-F370)*1440,2))</f>
        <v/>
      </c>
      <c r="AA370" s="72">
        <f>IF(E370="Yes",IF(OR(G370="",P370&lt;&gt;1),1,0),0)</f>
        <v/>
      </c>
      <c r="AB370" s="72">
        <f>IF(E370="Yes",IF(Q370="No",1,0),0)</f>
        <v/>
      </c>
      <c r="AC370" s="72">
        <f>IF(E370="Yes",IF(P370&gt;1,1,0),0)</f>
        <v/>
      </c>
      <c r="AD370" s="72">
        <f>IF(AND(E370="Yes",J370&lt;&gt;"",K370&lt;&gt;"",J370&lt;&gt;K370),1,0)</f>
        <v/>
      </c>
      <c r="AE370" s="72">
        <f>IF(E370="Yes",IF(OR(I370="",X370&gt;U370),1,0),0)</f>
        <v/>
      </c>
      <c r="AF370" s="72">
        <f>IF(M370="Yes",IF(OR(N370="",Y370&gt;V370),1,0),0)</f>
        <v/>
      </c>
      <c r="AG370" s="72">
        <f>IF(E370="Yes",IF(AND(AA370=0,AC370=0,AD370=0,AE370=0,J370&lt;&gt;"",K370&lt;&gt;""),1,0),0)</f>
        <v/>
      </c>
      <c r="AH370" s="27">
        <f>IF(E370&lt;&gt;"Yes","Excluded",IF(OR(AA370=1,AC370=1,AD370=1,AE370=1,AF370=1,AJ370=1),"Fail",IF(OR(AND(AB370=1,OR(R370&lt;&gt;"Yes",S370&lt;&gt;"Yes")),AK370=1),"Warning","Pass")))</f>
        <v/>
      </c>
      <c r="AI370" s="27" t="str"/>
      <c r="AJ370" s="73">
        <f>IF(E370="Yes",IF(OR(O370="",Z370&gt;W370),1,0),0)</f>
        <v/>
      </c>
      <c r="AK370" s="73">
        <f>IF(E370="Yes",IF(T370="Yes",0,1),0)</f>
        <v/>
      </c>
    </row>
    <row r="371">
      <c r="A371" s="27" t="str"/>
      <c r="B371" s="27" t="str"/>
      <c r="C371" s="27" t="str"/>
      <c r="D371" s="27" t="str"/>
      <c r="E371" s="27" t="str"/>
      <c r="F371" s="70" t="str"/>
      <c r="G371" s="70" t="str"/>
      <c r="H371" s="70" t="str"/>
      <c r="I371" s="70" t="str"/>
      <c r="J371" s="70" t="str"/>
      <c r="K371" s="70" t="str"/>
      <c r="L371" s="70" t="str"/>
      <c r="M371" s="70" t="str"/>
      <c r="N371" s="70" t="str"/>
      <c r="O371" s="70" t="str"/>
      <c r="P371" s="27" t="str"/>
      <c r="Q371" s="27" t="str"/>
      <c r="R371" s="27" t="str"/>
      <c r="S371" s="27" t="str"/>
      <c r="T371" s="27" t="str"/>
      <c r="U371" s="27" t="str"/>
      <c r="V371" s="27" t="str"/>
      <c r="W371" s="27" t="str"/>
      <c r="X371" s="71">
        <f>IF(OR(F371="",I371=""),"",ROUND((I371-F371)*1440,2))</f>
        <v/>
      </c>
      <c r="Y371" s="71">
        <f>IF(OR(M371&lt;&gt;"Yes",I371="",N371=""),"",ROUND((N371-I371)*1440,2))</f>
        <v/>
      </c>
      <c r="Z371" s="71">
        <f>IF(OR(F371="",O371=""),"",ROUND((O371-F371)*1440,2))</f>
        <v/>
      </c>
      <c r="AA371" s="72">
        <f>IF(E371="Yes",IF(OR(G371="",P371&lt;&gt;1),1,0),0)</f>
        <v/>
      </c>
      <c r="AB371" s="72">
        <f>IF(E371="Yes",IF(Q371="No",1,0),0)</f>
        <v/>
      </c>
      <c r="AC371" s="72">
        <f>IF(E371="Yes",IF(P371&gt;1,1,0),0)</f>
        <v/>
      </c>
      <c r="AD371" s="72">
        <f>IF(AND(E371="Yes",J371&lt;&gt;"",K371&lt;&gt;"",J371&lt;&gt;K371),1,0)</f>
        <v/>
      </c>
      <c r="AE371" s="72">
        <f>IF(E371="Yes",IF(OR(I371="",X371&gt;U371),1,0),0)</f>
        <v/>
      </c>
      <c r="AF371" s="72">
        <f>IF(M371="Yes",IF(OR(N371="",Y371&gt;V371),1,0),0)</f>
        <v/>
      </c>
      <c r="AG371" s="72">
        <f>IF(E371="Yes",IF(AND(AA371=0,AC371=0,AD371=0,AE371=0,J371&lt;&gt;"",K371&lt;&gt;""),1,0),0)</f>
        <v/>
      </c>
      <c r="AH371" s="27">
        <f>IF(E371&lt;&gt;"Yes","Excluded",IF(OR(AA371=1,AC371=1,AD371=1,AE371=1,AF371=1,AJ371=1),"Fail",IF(OR(AND(AB371=1,OR(R371&lt;&gt;"Yes",S371&lt;&gt;"Yes")),AK371=1),"Warning","Pass")))</f>
        <v/>
      </c>
      <c r="AI371" s="27" t="str"/>
      <c r="AJ371" s="73">
        <f>IF(E371="Yes",IF(OR(O371="",Z371&gt;W371),1,0),0)</f>
        <v/>
      </c>
      <c r="AK371" s="73">
        <f>IF(E371="Yes",IF(T371="Yes",0,1),0)</f>
        <v/>
      </c>
    </row>
    <row r="372">
      <c r="A372" s="27" t="str"/>
      <c r="B372" s="27" t="str"/>
      <c r="C372" s="27" t="str"/>
      <c r="D372" s="27" t="str"/>
      <c r="E372" s="27" t="str"/>
      <c r="F372" s="70" t="str"/>
      <c r="G372" s="70" t="str"/>
      <c r="H372" s="70" t="str"/>
      <c r="I372" s="70" t="str"/>
      <c r="J372" s="70" t="str"/>
      <c r="K372" s="70" t="str"/>
      <c r="L372" s="70" t="str"/>
      <c r="M372" s="70" t="str"/>
      <c r="N372" s="70" t="str"/>
      <c r="O372" s="70" t="str"/>
      <c r="P372" s="27" t="str"/>
      <c r="Q372" s="27" t="str"/>
      <c r="R372" s="27" t="str"/>
      <c r="S372" s="27" t="str"/>
      <c r="T372" s="27" t="str"/>
      <c r="U372" s="27" t="str"/>
      <c r="V372" s="27" t="str"/>
      <c r="W372" s="27" t="str"/>
      <c r="X372" s="71">
        <f>IF(OR(F372="",I372=""),"",ROUND((I372-F372)*1440,2))</f>
        <v/>
      </c>
      <c r="Y372" s="71">
        <f>IF(OR(M372&lt;&gt;"Yes",I372="",N372=""),"",ROUND((N372-I372)*1440,2))</f>
        <v/>
      </c>
      <c r="Z372" s="71">
        <f>IF(OR(F372="",O372=""),"",ROUND((O372-F372)*1440,2))</f>
        <v/>
      </c>
      <c r="AA372" s="72">
        <f>IF(E372="Yes",IF(OR(G372="",P372&lt;&gt;1),1,0),0)</f>
        <v/>
      </c>
      <c r="AB372" s="72">
        <f>IF(E372="Yes",IF(Q372="No",1,0),0)</f>
        <v/>
      </c>
      <c r="AC372" s="72">
        <f>IF(E372="Yes",IF(P372&gt;1,1,0),0)</f>
        <v/>
      </c>
      <c r="AD372" s="72">
        <f>IF(AND(E372="Yes",J372&lt;&gt;"",K372&lt;&gt;"",J372&lt;&gt;K372),1,0)</f>
        <v/>
      </c>
      <c r="AE372" s="72">
        <f>IF(E372="Yes",IF(OR(I372="",X372&gt;U372),1,0),0)</f>
        <v/>
      </c>
      <c r="AF372" s="72">
        <f>IF(M372="Yes",IF(OR(N372="",Y372&gt;V372),1,0),0)</f>
        <v/>
      </c>
      <c r="AG372" s="72">
        <f>IF(E372="Yes",IF(AND(AA372=0,AC372=0,AD372=0,AE372=0,J372&lt;&gt;"",K372&lt;&gt;""),1,0),0)</f>
        <v/>
      </c>
      <c r="AH372" s="27">
        <f>IF(E372&lt;&gt;"Yes","Excluded",IF(OR(AA372=1,AC372=1,AD372=1,AE372=1,AF372=1,AJ372=1),"Fail",IF(OR(AND(AB372=1,OR(R372&lt;&gt;"Yes",S372&lt;&gt;"Yes")),AK372=1),"Warning","Pass")))</f>
        <v/>
      </c>
      <c r="AI372" s="27" t="str"/>
      <c r="AJ372" s="73">
        <f>IF(E372="Yes",IF(OR(O372="",Z372&gt;W372),1,0),0)</f>
        <v/>
      </c>
      <c r="AK372" s="73">
        <f>IF(E372="Yes",IF(T372="Yes",0,1),0)</f>
        <v/>
      </c>
    </row>
    <row r="373">
      <c r="A373" s="27" t="str"/>
      <c r="B373" s="27" t="str"/>
      <c r="C373" s="27" t="str"/>
      <c r="D373" s="27" t="str"/>
      <c r="E373" s="27" t="str"/>
      <c r="F373" s="70" t="str"/>
      <c r="G373" s="70" t="str"/>
      <c r="H373" s="70" t="str"/>
      <c r="I373" s="70" t="str"/>
      <c r="J373" s="70" t="str"/>
      <c r="K373" s="70" t="str"/>
      <c r="L373" s="70" t="str"/>
      <c r="M373" s="70" t="str"/>
      <c r="N373" s="70" t="str"/>
      <c r="O373" s="70" t="str"/>
      <c r="P373" s="27" t="str"/>
      <c r="Q373" s="27" t="str"/>
      <c r="R373" s="27" t="str"/>
      <c r="S373" s="27" t="str"/>
      <c r="T373" s="27" t="str"/>
      <c r="U373" s="27" t="str"/>
      <c r="V373" s="27" t="str"/>
      <c r="W373" s="27" t="str"/>
      <c r="X373" s="71">
        <f>IF(OR(F373="",I373=""),"",ROUND((I373-F373)*1440,2))</f>
        <v/>
      </c>
      <c r="Y373" s="71">
        <f>IF(OR(M373&lt;&gt;"Yes",I373="",N373=""),"",ROUND((N373-I373)*1440,2))</f>
        <v/>
      </c>
      <c r="Z373" s="71">
        <f>IF(OR(F373="",O373=""),"",ROUND((O373-F373)*1440,2))</f>
        <v/>
      </c>
      <c r="AA373" s="72">
        <f>IF(E373="Yes",IF(OR(G373="",P373&lt;&gt;1),1,0),0)</f>
        <v/>
      </c>
      <c r="AB373" s="72">
        <f>IF(E373="Yes",IF(Q373="No",1,0),0)</f>
        <v/>
      </c>
      <c r="AC373" s="72">
        <f>IF(E373="Yes",IF(P373&gt;1,1,0),0)</f>
        <v/>
      </c>
      <c r="AD373" s="72">
        <f>IF(AND(E373="Yes",J373&lt;&gt;"",K373&lt;&gt;"",J373&lt;&gt;K373),1,0)</f>
        <v/>
      </c>
      <c r="AE373" s="72">
        <f>IF(E373="Yes",IF(OR(I373="",X373&gt;U373),1,0),0)</f>
        <v/>
      </c>
      <c r="AF373" s="72">
        <f>IF(M373="Yes",IF(OR(N373="",Y373&gt;V373),1,0),0)</f>
        <v/>
      </c>
      <c r="AG373" s="72">
        <f>IF(E373="Yes",IF(AND(AA373=0,AC373=0,AD373=0,AE373=0,J373&lt;&gt;"",K373&lt;&gt;""),1,0),0)</f>
        <v/>
      </c>
      <c r="AH373" s="27">
        <f>IF(E373&lt;&gt;"Yes","Excluded",IF(OR(AA373=1,AC373=1,AD373=1,AE373=1,AF373=1,AJ373=1),"Fail",IF(OR(AND(AB373=1,OR(R373&lt;&gt;"Yes",S373&lt;&gt;"Yes")),AK373=1),"Warning","Pass")))</f>
        <v/>
      </c>
      <c r="AI373" s="27" t="str"/>
      <c r="AJ373" s="73">
        <f>IF(E373="Yes",IF(OR(O373="",Z373&gt;W373),1,0),0)</f>
        <v/>
      </c>
      <c r="AK373" s="73">
        <f>IF(E373="Yes",IF(T373="Yes",0,1),0)</f>
        <v/>
      </c>
    </row>
    <row r="374">
      <c r="A374" s="27" t="str"/>
      <c r="B374" s="27" t="str"/>
      <c r="C374" s="27" t="str"/>
      <c r="D374" s="27" t="str"/>
      <c r="E374" s="27" t="str"/>
      <c r="F374" s="70" t="str"/>
      <c r="G374" s="70" t="str"/>
      <c r="H374" s="70" t="str"/>
      <c r="I374" s="70" t="str"/>
      <c r="J374" s="70" t="str"/>
      <c r="K374" s="70" t="str"/>
      <c r="L374" s="70" t="str"/>
      <c r="M374" s="70" t="str"/>
      <c r="N374" s="70" t="str"/>
      <c r="O374" s="70" t="str"/>
      <c r="P374" s="27" t="str"/>
      <c r="Q374" s="27" t="str"/>
      <c r="R374" s="27" t="str"/>
      <c r="S374" s="27" t="str"/>
      <c r="T374" s="27" t="str"/>
      <c r="U374" s="27" t="str"/>
      <c r="V374" s="27" t="str"/>
      <c r="W374" s="27" t="str"/>
      <c r="X374" s="71">
        <f>IF(OR(F374="",I374=""),"",ROUND((I374-F374)*1440,2))</f>
        <v/>
      </c>
      <c r="Y374" s="71">
        <f>IF(OR(M374&lt;&gt;"Yes",I374="",N374=""),"",ROUND((N374-I374)*1440,2))</f>
        <v/>
      </c>
      <c r="Z374" s="71">
        <f>IF(OR(F374="",O374=""),"",ROUND((O374-F374)*1440,2))</f>
        <v/>
      </c>
      <c r="AA374" s="72">
        <f>IF(E374="Yes",IF(OR(G374="",P374&lt;&gt;1),1,0),0)</f>
        <v/>
      </c>
      <c r="AB374" s="72">
        <f>IF(E374="Yes",IF(Q374="No",1,0),0)</f>
        <v/>
      </c>
      <c r="AC374" s="72">
        <f>IF(E374="Yes",IF(P374&gt;1,1,0),0)</f>
        <v/>
      </c>
      <c r="AD374" s="72">
        <f>IF(AND(E374="Yes",J374&lt;&gt;"",K374&lt;&gt;"",J374&lt;&gt;K374),1,0)</f>
        <v/>
      </c>
      <c r="AE374" s="72">
        <f>IF(E374="Yes",IF(OR(I374="",X374&gt;U374),1,0),0)</f>
        <v/>
      </c>
      <c r="AF374" s="72">
        <f>IF(M374="Yes",IF(OR(N374="",Y374&gt;V374),1,0),0)</f>
        <v/>
      </c>
      <c r="AG374" s="72">
        <f>IF(E374="Yes",IF(AND(AA374=0,AC374=0,AD374=0,AE374=0,J374&lt;&gt;"",K374&lt;&gt;""),1,0),0)</f>
        <v/>
      </c>
      <c r="AH374" s="27">
        <f>IF(E374&lt;&gt;"Yes","Excluded",IF(OR(AA374=1,AC374=1,AD374=1,AE374=1,AF374=1,AJ374=1),"Fail",IF(OR(AND(AB374=1,OR(R374&lt;&gt;"Yes",S374&lt;&gt;"Yes")),AK374=1),"Warning","Pass")))</f>
        <v/>
      </c>
      <c r="AI374" s="27" t="str"/>
      <c r="AJ374" s="73">
        <f>IF(E374="Yes",IF(OR(O374="",Z374&gt;W374),1,0),0)</f>
        <v/>
      </c>
      <c r="AK374" s="73">
        <f>IF(E374="Yes",IF(T374="Yes",0,1),0)</f>
        <v/>
      </c>
    </row>
    <row r="375">
      <c r="A375" s="27" t="str"/>
      <c r="B375" s="27" t="str"/>
      <c r="C375" s="27" t="str"/>
      <c r="D375" s="27" t="str"/>
      <c r="E375" s="27" t="str"/>
      <c r="F375" s="70" t="str"/>
      <c r="G375" s="70" t="str"/>
      <c r="H375" s="70" t="str"/>
      <c r="I375" s="70" t="str"/>
      <c r="J375" s="70" t="str"/>
      <c r="K375" s="70" t="str"/>
      <c r="L375" s="70" t="str"/>
      <c r="M375" s="70" t="str"/>
      <c r="N375" s="70" t="str"/>
      <c r="O375" s="70" t="str"/>
      <c r="P375" s="27" t="str"/>
      <c r="Q375" s="27" t="str"/>
      <c r="R375" s="27" t="str"/>
      <c r="S375" s="27" t="str"/>
      <c r="T375" s="27" t="str"/>
      <c r="U375" s="27" t="str"/>
      <c r="V375" s="27" t="str"/>
      <c r="W375" s="27" t="str"/>
      <c r="X375" s="71">
        <f>IF(OR(F375="",I375=""),"",ROUND((I375-F375)*1440,2))</f>
        <v/>
      </c>
      <c r="Y375" s="71">
        <f>IF(OR(M375&lt;&gt;"Yes",I375="",N375=""),"",ROUND((N375-I375)*1440,2))</f>
        <v/>
      </c>
      <c r="Z375" s="71">
        <f>IF(OR(F375="",O375=""),"",ROUND((O375-F375)*1440,2))</f>
        <v/>
      </c>
      <c r="AA375" s="72">
        <f>IF(E375="Yes",IF(OR(G375="",P375&lt;&gt;1),1,0),0)</f>
        <v/>
      </c>
      <c r="AB375" s="72">
        <f>IF(E375="Yes",IF(Q375="No",1,0),0)</f>
        <v/>
      </c>
      <c r="AC375" s="72">
        <f>IF(E375="Yes",IF(P375&gt;1,1,0),0)</f>
        <v/>
      </c>
      <c r="AD375" s="72">
        <f>IF(AND(E375="Yes",J375&lt;&gt;"",K375&lt;&gt;"",J375&lt;&gt;K375),1,0)</f>
        <v/>
      </c>
      <c r="AE375" s="72">
        <f>IF(E375="Yes",IF(OR(I375="",X375&gt;U375),1,0),0)</f>
        <v/>
      </c>
      <c r="AF375" s="72">
        <f>IF(M375="Yes",IF(OR(N375="",Y375&gt;V375),1,0),0)</f>
        <v/>
      </c>
      <c r="AG375" s="72">
        <f>IF(E375="Yes",IF(AND(AA375=0,AC375=0,AD375=0,AE375=0,J375&lt;&gt;"",K375&lt;&gt;""),1,0),0)</f>
        <v/>
      </c>
      <c r="AH375" s="27">
        <f>IF(E375&lt;&gt;"Yes","Excluded",IF(OR(AA375=1,AC375=1,AD375=1,AE375=1,AF375=1,AJ375=1),"Fail",IF(OR(AND(AB375=1,OR(R375&lt;&gt;"Yes",S375&lt;&gt;"Yes")),AK375=1),"Warning","Pass")))</f>
        <v/>
      </c>
      <c r="AI375" s="27" t="str"/>
      <c r="AJ375" s="73">
        <f>IF(E375="Yes",IF(OR(O375="",Z375&gt;W375),1,0),0)</f>
        <v/>
      </c>
      <c r="AK375" s="73">
        <f>IF(E375="Yes",IF(T375="Yes",0,1),0)</f>
        <v/>
      </c>
    </row>
    <row r="376">
      <c r="A376" s="27" t="str"/>
      <c r="B376" s="27" t="str"/>
      <c r="C376" s="27" t="str"/>
      <c r="D376" s="27" t="str"/>
      <c r="E376" s="27" t="str"/>
      <c r="F376" s="70" t="str"/>
      <c r="G376" s="70" t="str"/>
      <c r="H376" s="70" t="str"/>
      <c r="I376" s="70" t="str"/>
      <c r="J376" s="70" t="str"/>
      <c r="K376" s="70" t="str"/>
      <c r="L376" s="70" t="str"/>
      <c r="M376" s="70" t="str"/>
      <c r="N376" s="70" t="str"/>
      <c r="O376" s="70" t="str"/>
      <c r="P376" s="27" t="str"/>
      <c r="Q376" s="27" t="str"/>
      <c r="R376" s="27" t="str"/>
      <c r="S376" s="27" t="str"/>
      <c r="T376" s="27" t="str"/>
      <c r="U376" s="27" t="str"/>
      <c r="V376" s="27" t="str"/>
      <c r="W376" s="27" t="str"/>
      <c r="X376" s="71">
        <f>IF(OR(F376="",I376=""),"",ROUND((I376-F376)*1440,2))</f>
        <v/>
      </c>
      <c r="Y376" s="71">
        <f>IF(OR(M376&lt;&gt;"Yes",I376="",N376=""),"",ROUND((N376-I376)*1440,2))</f>
        <v/>
      </c>
      <c r="Z376" s="71">
        <f>IF(OR(F376="",O376=""),"",ROUND((O376-F376)*1440,2))</f>
        <v/>
      </c>
      <c r="AA376" s="72">
        <f>IF(E376="Yes",IF(OR(G376="",P376&lt;&gt;1),1,0),0)</f>
        <v/>
      </c>
      <c r="AB376" s="72">
        <f>IF(E376="Yes",IF(Q376="No",1,0),0)</f>
        <v/>
      </c>
      <c r="AC376" s="72">
        <f>IF(E376="Yes",IF(P376&gt;1,1,0),0)</f>
        <v/>
      </c>
      <c r="AD376" s="72">
        <f>IF(AND(E376="Yes",J376&lt;&gt;"",K376&lt;&gt;"",J376&lt;&gt;K376),1,0)</f>
        <v/>
      </c>
      <c r="AE376" s="72">
        <f>IF(E376="Yes",IF(OR(I376="",X376&gt;U376),1,0),0)</f>
        <v/>
      </c>
      <c r="AF376" s="72">
        <f>IF(M376="Yes",IF(OR(N376="",Y376&gt;V376),1,0),0)</f>
        <v/>
      </c>
      <c r="AG376" s="72">
        <f>IF(E376="Yes",IF(AND(AA376=0,AC376=0,AD376=0,AE376=0,J376&lt;&gt;"",K376&lt;&gt;""),1,0),0)</f>
        <v/>
      </c>
      <c r="AH376" s="27">
        <f>IF(E376&lt;&gt;"Yes","Excluded",IF(OR(AA376=1,AC376=1,AD376=1,AE376=1,AF376=1,AJ376=1),"Fail",IF(OR(AND(AB376=1,OR(R376&lt;&gt;"Yes",S376&lt;&gt;"Yes")),AK376=1),"Warning","Pass")))</f>
        <v/>
      </c>
      <c r="AI376" s="27" t="str"/>
      <c r="AJ376" s="73">
        <f>IF(E376="Yes",IF(OR(O376="",Z376&gt;W376),1,0),0)</f>
        <v/>
      </c>
      <c r="AK376" s="73">
        <f>IF(E376="Yes",IF(T376="Yes",0,1),0)</f>
        <v/>
      </c>
    </row>
    <row r="377">
      <c r="A377" s="27" t="str"/>
      <c r="B377" s="27" t="str"/>
      <c r="C377" s="27" t="str"/>
      <c r="D377" s="27" t="str"/>
      <c r="E377" s="27" t="str"/>
      <c r="F377" s="70" t="str"/>
      <c r="G377" s="70" t="str"/>
      <c r="H377" s="70" t="str"/>
      <c r="I377" s="70" t="str"/>
      <c r="J377" s="70" t="str"/>
      <c r="K377" s="70" t="str"/>
      <c r="L377" s="70" t="str"/>
      <c r="M377" s="70" t="str"/>
      <c r="N377" s="70" t="str"/>
      <c r="O377" s="70" t="str"/>
      <c r="P377" s="27" t="str"/>
      <c r="Q377" s="27" t="str"/>
      <c r="R377" s="27" t="str"/>
      <c r="S377" s="27" t="str"/>
      <c r="T377" s="27" t="str"/>
      <c r="U377" s="27" t="str"/>
      <c r="V377" s="27" t="str"/>
      <c r="W377" s="27" t="str"/>
      <c r="X377" s="71">
        <f>IF(OR(F377="",I377=""),"",ROUND((I377-F377)*1440,2))</f>
        <v/>
      </c>
      <c r="Y377" s="71">
        <f>IF(OR(M377&lt;&gt;"Yes",I377="",N377=""),"",ROUND((N377-I377)*1440,2))</f>
        <v/>
      </c>
      <c r="Z377" s="71">
        <f>IF(OR(F377="",O377=""),"",ROUND((O377-F377)*1440,2))</f>
        <v/>
      </c>
      <c r="AA377" s="72">
        <f>IF(E377="Yes",IF(OR(G377="",P377&lt;&gt;1),1,0),0)</f>
        <v/>
      </c>
      <c r="AB377" s="72">
        <f>IF(E377="Yes",IF(Q377="No",1,0),0)</f>
        <v/>
      </c>
      <c r="AC377" s="72">
        <f>IF(E377="Yes",IF(P377&gt;1,1,0),0)</f>
        <v/>
      </c>
      <c r="AD377" s="72">
        <f>IF(AND(E377="Yes",J377&lt;&gt;"",K377&lt;&gt;"",J377&lt;&gt;K377),1,0)</f>
        <v/>
      </c>
      <c r="AE377" s="72">
        <f>IF(E377="Yes",IF(OR(I377="",X377&gt;U377),1,0),0)</f>
        <v/>
      </c>
      <c r="AF377" s="72">
        <f>IF(M377="Yes",IF(OR(N377="",Y377&gt;V377),1,0),0)</f>
        <v/>
      </c>
      <c r="AG377" s="72">
        <f>IF(E377="Yes",IF(AND(AA377=0,AC377=0,AD377=0,AE377=0,J377&lt;&gt;"",K377&lt;&gt;""),1,0),0)</f>
        <v/>
      </c>
      <c r="AH377" s="27">
        <f>IF(E377&lt;&gt;"Yes","Excluded",IF(OR(AA377=1,AC377=1,AD377=1,AE377=1,AF377=1,AJ377=1),"Fail",IF(OR(AND(AB377=1,OR(R377&lt;&gt;"Yes",S377&lt;&gt;"Yes")),AK377=1),"Warning","Pass")))</f>
        <v/>
      </c>
      <c r="AI377" s="27" t="str"/>
      <c r="AJ377" s="73">
        <f>IF(E377="Yes",IF(OR(O377="",Z377&gt;W377),1,0),0)</f>
        <v/>
      </c>
      <c r="AK377" s="73">
        <f>IF(E377="Yes",IF(T377="Yes",0,1),0)</f>
        <v/>
      </c>
    </row>
    <row r="378">
      <c r="A378" s="27" t="str"/>
      <c r="B378" s="27" t="str"/>
      <c r="C378" s="27" t="str"/>
      <c r="D378" s="27" t="str"/>
      <c r="E378" s="27" t="str"/>
      <c r="F378" s="70" t="str"/>
      <c r="G378" s="70" t="str"/>
      <c r="H378" s="70" t="str"/>
      <c r="I378" s="70" t="str"/>
      <c r="J378" s="70" t="str"/>
      <c r="K378" s="70" t="str"/>
      <c r="L378" s="70" t="str"/>
      <c r="M378" s="70" t="str"/>
      <c r="N378" s="70" t="str"/>
      <c r="O378" s="70" t="str"/>
      <c r="P378" s="27" t="str"/>
      <c r="Q378" s="27" t="str"/>
      <c r="R378" s="27" t="str"/>
      <c r="S378" s="27" t="str"/>
      <c r="T378" s="27" t="str"/>
      <c r="U378" s="27" t="str"/>
      <c r="V378" s="27" t="str"/>
      <c r="W378" s="27" t="str"/>
      <c r="X378" s="71">
        <f>IF(OR(F378="",I378=""),"",ROUND((I378-F378)*1440,2))</f>
        <v/>
      </c>
      <c r="Y378" s="71">
        <f>IF(OR(M378&lt;&gt;"Yes",I378="",N378=""),"",ROUND((N378-I378)*1440,2))</f>
        <v/>
      </c>
      <c r="Z378" s="71">
        <f>IF(OR(F378="",O378=""),"",ROUND((O378-F378)*1440,2))</f>
        <v/>
      </c>
      <c r="AA378" s="72">
        <f>IF(E378="Yes",IF(OR(G378="",P378&lt;&gt;1),1,0),0)</f>
        <v/>
      </c>
      <c r="AB378" s="72">
        <f>IF(E378="Yes",IF(Q378="No",1,0),0)</f>
        <v/>
      </c>
      <c r="AC378" s="72">
        <f>IF(E378="Yes",IF(P378&gt;1,1,0),0)</f>
        <v/>
      </c>
      <c r="AD378" s="72">
        <f>IF(AND(E378="Yes",J378&lt;&gt;"",K378&lt;&gt;"",J378&lt;&gt;K378),1,0)</f>
        <v/>
      </c>
      <c r="AE378" s="72">
        <f>IF(E378="Yes",IF(OR(I378="",X378&gt;U378),1,0),0)</f>
        <v/>
      </c>
      <c r="AF378" s="72">
        <f>IF(M378="Yes",IF(OR(N378="",Y378&gt;V378),1,0),0)</f>
        <v/>
      </c>
      <c r="AG378" s="72">
        <f>IF(E378="Yes",IF(AND(AA378=0,AC378=0,AD378=0,AE378=0,J378&lt;&gt;"",K378&lt;&gt;""),1,0),0)</f>
        <v/>
      </c>
      <c r="AH378" s="27">
        <f>IF(E378&lt;&gt;"Yes","Excluded",IF(OR(AA378=1,AC378=1,AD378=1,AE378=1,AF378=1,AJ378=1),"Fail",IF(OR(AND(AB378=1,OR(R378&lt;&gt;"Yes",S378&lt;&gt;"Yes")),AK378=1),"Warning","Pass")))</f>
        <v/>
      </c>
      <c r="AI378" s="27" t="str"/>
      <c r="AJ378" s="73">
        <f>IF(E378="Yes",IF(OR(O378="",Z378&gt;W378),1,0),0)</f>
        <v/>
      </c>
      <c r="AK378" s="73">
        <f>IF(E378="Yes",IF(T378="Yes",0,1),0)</f>
        <v/>
      </c>
    </row>
    <row r="379">
      <c r="A379" s="27" t="str"/>
      <c r="B379" s="27" t="str"/>
      <c r="C379" s="27" t="str"/>
      <c r="D379" s="27" t="str"/>
      <c r="E379" s="27" t="str"/>
      <c r="F379" s="70" t="str"/>
      <c r="G379" s="70" t="str"/>
      <c r="H379" s="70" t="str"/>
      <c r="I379" s="70" t="str"/>
      <c r="J379" s="70" t="str"/>
      <c r="K379" s="70" t="str"/>
      <c r="L379" s="70" t="str"/>
      <c r="M379" s="70" t="str"/>
      <c r="N379" s="70" t="str"/>
      <c r="O379" s="70" t="str"/>
      <c r="P379" s="27" t="str"/>
      <c r="Q379" s="27" t="str"/>
      <c r="R379" s="27" t="str"/>
      <c r="S379" s="27" t="str"/>
      <c r="T379" s="27" t="str"/>
      <c r="U379" s="27" t="str"/>
      <c r="V379" s="27" t="str"/>
      <c r="W379" s="27" t="str"/>
      <c r="X379" s="71">
        <f>IF(OR(F379="",I379=""),"",ROUND((I379-F379)*1440,2))</f>
        <v/>
      </c>
      <c r="Y379" s="71">
        <f>IF(OR(M379&lt;&gt;"Yes",I379="",N379=""),"",ROUND((N379-I379)*1440,2))</f>
        <v/>
      </c>
      <c r="Z379" s="71">
        <f>IF(OR(F379="",O379=""),"",ROUND((O379-F379)*1440,2))</f>
        <v/>
      </c>
      <c r="AA379" s="72">
        <f>IF(E379="Yes",IF(OR(G379="",P379&lt;&gt;1),1,0),0)</f>
        <v/>
      </c>
      <c r="AB379" s="72">
        <f>IF(E379="Yes",IF(Q379="No",1,0),0)</f>
        <v/>
      </c>
      <c r="AC379" s="72">
        <f>IF(E379="Yes",IF(P379&gt;1,1,0),0)</f>
        <v/>
      </c>
      <c r="AD379" s="72">
        <f>IF(AND(E379="Yes",J379&lt;&gt;"",K379&lt;&gt;"",J379&lt;&gt;K379),1,0)</f>
        <v/>
      </c>
      <c r="AE379" s="72">
        <f>IF(E379="Yes",IF(OR(I379="",X379&gt;U379),1,0),0)</f>
        <v/>
      </c>
      <c r="AF379" s="72">
        <f>IF(M379="Yes",IF(OR(N379="",Y379&gt;V379),1,0),0)</f>
        <v/>
      </c>
      <c r="AG379" s="72">
        <f>IF(E379="Yes",IF(AND(AA379=0,AC379=0,AD379=0,AE379=0,J379&lt;&gt;"",K379&lt;&gt;""),1,0),0)</f>
        <v/>
      </c>
      <c r="AH379" s="27">
        <f>IF(E379&lt;&gt;"Yes","Excluded",IF(OR(AA379=1,AC379=1,AD379=1,AE379=1,AF379=1,AJ379=1),"Fail",IF(OR(AND(AB379=1,OR(R379&lt;&gt;"Yes",S379&lt;&gt;"Yes")),AK379=1),"Warning","Pass")))</f>
        <v/>
      </c>
      <c r="AI379" s="27" t="str"/>
      <c r="AJ379" s="73">
        <f>IF(E379="Yes",IF(OR(O379="",Z379&gt;W379),1,0),0)</f>
        <v/>
      </c>
      <c r="AK379" s="73">
        <f>IF(E379="Yes",IF(T379="Yes",0,1),0)</f>
        <v/>
      </c>
    </row>
    <row r="380">
      <c r="A380" s="27" t="str"/>
      <c r="B380" s="27" t="str"/>
      <c r="C380" s="27" t="str"/>
      <c r="D380" s="27" t="str"/>
      <c r="E380" s="27" t="str"/>
      <c r="F380" s="70" t="str"/>
      <c r="G380" s="70" t="str"/>
      <c r="H380" s="70" t="str"/>
      <c r="I380" s="70" t="str"/>
      <c r="J380" s="70" t="str"/>
      <c r="K380" s="70" t="str"/>
      <c r="L380" s="70" t="str"/>
      <c r="M380" s="70" t="str"/>
      <c r="N380" s="70" t="str"/>
      <c r="O380" s="70" t="str"/>
      <c r="P380" s="27" t="str"/>
      <c r="Q380" s="27" t="str"/>
      <c r="R380" s="27" t="str"/>
      <c r="S380" s="27" t="str"/>
      <c r="T380" s="27" t="str"/>
      <c r="U380" s="27" t="str"/>
      <c r="V380" s="27" t="str"/>
      <c r="W380" s="27" t="str"/>
      <c r="X380" s="71">
        <f>IF(OR(F380="",I380=""),"",ROUND((I380-F380)*1440,2))</f>
        <v/>
      </c>
      <c r="Y380" s="71">
        <f>IF(OR(M380&lt;&gt;"Yes",I380="",N380=""),"",ROUND((N380-I380)*1440,2))</f>
        <v/>
      </c>
      <c r="Z380" s="71">
        <f>IF(OR(F380="",O380=""),"",ROUND((O380-F380)*1440,2))</f>
        <v/>
      </c>
      <c r="AA380" s="72">
        <f>IF(E380="Yes",IF(OR(G380="",P380&lt;&gt;1),1,0),0)</f>
        <v/>
      </c>
      <c r="AB380" s="72">
        <f>IF(E380="Yes",IF(Q380="No",1,0),0)</f>
        <v/>
      </c>
      <c r="AC380" s="72">
        <f>IF(E380="Yes",IF(P380&gt;1,1,0),0)</f>
        <v/>
      </c>
      <c r="AD380" s="72">
        <f>IF(AND(E380="Yes",J380&lt;&gt;"",K380&lt;&gt;"",J380&lt;&gt;K380),1,0)</f>
        <v/>
      </c>
      <c r="AE380" s="72">
        <f>IF(E380="Yes",IF(OR(I380="",X380&gt;U380),1,0),0)</f>
        <v/>
      </c>
      <c r="AF380" s="72">
        <f>IF(M380="Yes",IF(OR(N380="",Y380&gt;V380),1,0),0)</f>
        <v/>
      </c>
      <c r="AG380" s="72">
        <f>IF(E380="Yes",IF(AND(AA380=0,AC380=0,AD380=0,AE380=0,J380&lt;&gt;"",K380&lt;&gt;""),1,0),0)</f>
        <v/>
      </c>
      <c r="AH380" s="27">
        <f>IF(E380&lt;&gt;"Yes","Excluded",IF(OR(AA380=1,AC380=1,AD380=1,AE380=1,AF380=1,AJ380=1),"Fail",IF(OR(AND(AB380=1,OR(R380&lt;&gt;"Yes",S380&lt;&gt;"Yes")),AK380=1),"Warning","Pass")))</f>
        <v/>
      </c>
      <c r="AI380" s="27" t="str"/>
      <c r="AJ380" s="73">
        <f>IF(E380="Yes",IF(OR(O380="",Z380&gt;W380),1,0),0)</f>
        <v/>
      </c>
      <c r="AK380" s="73">
        <f>IF(E380="Yes",IF(T380="Yes",0,1),0)</f>
        <v/>
      </c>
    </row>
    <row r="381">
      <c r="A381" s="27" t="str"/>
      <c r="B381" s="27" t="str"/>
      <c r="C381" s="27" t="str"/>
      <c r="D381" s="27" t="str"/>
      <c r="E381" s="27" t="str"/>
      <c r="F381" s="70" t="str"/>
      <c r="G381" s="70" t="str"/>
      <c r="H381" s="70" t="str"/>
      <c r="I381" s="70" t="str"/>
      <c r="J381" s="70" t="str"/>
      <c r="K381" s="70" t="str"/>
      <c r="L381" s="70" t="str"/>
      <c r="M381" s="70" t="str"/>
      <c r="N381" s="70" t="str"/>
      <c r="O381" s="70" t="str"/>
      <c r="P381" s="27" t="str"/>
      <c r="Q381" s="27" t="str"/>
      <c r="R381" s="27" t="str"/>
      <c r="S381" s="27" t="str"/>
      <c r="T381" s="27" t="str"/>
      <c r="U381" s="27" t="str"/>
      <c r="V381" s="27" t="str"/>
      <c r="W381" s="27" t="str"/>
      <c r="X381" s="71">
        <f>IF(OR(F381="",I381=""),"",ROUND((I381-F381)*1440,2))</f>
        <v/>
      </c>
      <c r="Y381" s="71">
        <f>IF(OR(M381&lt;&gt;"Yes",I381="",N381=""),"",ROUND((N381-I381)*1440,2))</f>
        <v/>
      </c>
      <c r="Z381" s="71">
        <f>IF(OR(F381="",O381=""),"",ROUND((O381-F381)*1440,2))</f>
        <v/>
      </c>
      <c r="AA381" s="72">
        <f>IF(E381="Yes",IF(OR(G381="",P381&lt;&gt;1),1,0),0)</f>
        <v/>
      </c>
      <c r="AB381" s="72">
        <f>IF(E381="Yes",IF(Q381="No",1,0),0)</f>
        <v/>
      </c>
      <c r="AC381" s="72">
        <f>IF(E381="Yes",IF(P381&gt;1,1,0),0)</f>
        <v/>
      </c>
      <c r="AD381" s="72">
        <f>IF(AND(E381="Yes",J381&lt;&gt;"",K381&lt;&gt;"",J381&lt;&gt;K381),1,0)</f>
        <v/>
      </c>
      <c r="AE381" s="72">
        <f>IF(E381="Yes",IF(OR(I381="",X381&gt;U381),1,0),0)</f>
        <v/>
      </c>
      <c r="AF381" s="72">
        <f>IF(M381="Yes",IF(OR(N381="",Y381&gt;V381),1,0),0)</f>
        <v/>
      </c>
      <c r="AG381" s="72">
        <f>IF(E381="Yes",IF(AND(AA381=0,AC381=0,AD381=0,AE381=0,J381&lt;&gt;"",K381&lt;&gt;""),1,0),0)</f>
        <v/>
      </c>
      <c r="AH381" s="27">
        <f>IF(E381&lt;&gt;"Yes","Excluded",IF(OR(AA381=1,AC381=1,AD381=1,AE381=1,AF381=1,AJ381=1),"Fail",IF(OR(AND(AB381=1,OR(R381&lt;&gt;"Yes",S381&lt;&gt;"Yes")),AK381=1),"Warning","Pass")))</f>
        <v/>
      </c>
      <c r="AI381" s="27" t="str"/>
      <c r="AJ381" s="73">
        <f>IF(E381="Yes",IF(OR(O381="",Z381&gt;W381),1,0),0)</f>
        <v/>
      </c>
      <c r="AK381" s="73">
        <f>IF(E381="Yes",IF(T381="Yes",0,1),0)</f>
        <v/>
      </c>
    </row>
    <row r="382">
      <c r="A382" s="27" t="str"/>
      <c r="B382" s="27" t="str"/>
      <c r="C382" s="27" t="str"/>
      <c r="D382" s="27" t="str"/>
      <c r="E382" s="27" t="str"/>
      <c r="F382" s="70" t="str"/>
      <c r="G382" s="70" t="str"/>
      <c r="H382" s="70" t="str"/>
      <c r="I382" s="70" t="str"/>
      <c r="J382" s="70" t="str"/>
      <c r="K382" s="70" t="str"/>
      <c r="L382" s="70" t="str"/>
      <c r="M382" s="70" t="str"/>
      <c r="N382" s="70" t="str"/>
      <c r="O382" s="70" t="str"/>
      <c r="P382" s="27" t="str"/>
      <c r="Q382" s="27" t="str"/>
      <c r="R382" s="27" t="str"/>
      <c r="S382" s="27" t="str"/>
      <c r="T382" s="27" t="str"/>
      <c r="U382" s="27" t="str"/>
      <c r="V382" s="27" t="str"/>
      <c r="W382" s="27" t="str"/>
      <c r="X382" s="71">
        <f>IF(OR(F382="",I382=""),"",ROUND((I382-F382)*1440,2))</f>
        <v/>
      </c>
      <c r="Y382" s="71">
        <f>IF(OR(M382&lt;&gt;"Yes",I382="",N382=""),"",ROUND((N382-I382)*1440,2))</f>
        <v/>
      </c>
      <c r="Z382" s="71">
        <f>IF(OR(F382="",O382=""),"",ROUND((O382-F382)*1440,2))</f>
        <v/>
      </c>
      <c r="AA382" s="72">
        <f>IF(E382="Yes",IF(OR(G382="",P382&lt;&gt;1),1,0),0)</f>
        <v/>
      </c>
      <c r="AB382" s="72">
        <f>IF(E382="Yes",IF(Q382="No",1,0),0)</f>
        <v/>
      </c>
      <c r="AC382" s="72">
        <f>IF(E382="Yes",IF(P382&gt;1,1,0),0)</f>
        <v/>
      </c>
      <c r="AD382" s="72">
        <f>IF(AND(E382="Yes",J382&lt;&gt;"",K382&lt;&gt;"",J382&lt;&gt;K382),1,0)</f>
        <v/>
      </c>
      <c r="AE382" s="72">
        <f>IF(E382="Yes",IF(OR(I382="",X382&gt;U382),1,0),0)</f>
        <v/>
      </c>
      <c r="AF382" s="72">
        <f>IF(M382="Yes",IF(OR(N382="",Y382&gt;V382),1,0),0)</f>
        <v/>
      </c>
      <c r="AG382" s="72">
        <f>IF(E382="Yes",IF(AND(AA382=0,AC382=0,AD382=0,AE382=0,J382&lt;&gt;"",K382&lt;&gt;""),1,0),0)</f>
        <v/>
      </c>
      <c r="AH382" s="27">
        <f>IF(E382&lt;&gt;"Yes","Excluded",IF(OR(AA382=1,AC382=1,AD382=1,AE382=1,AF382=1,AJ382=1),"Fail",IF(OR(AND(AB382=1,OR(R382&lt;&gt;"Yes",S382&lt;&gt;"Yes")),AK382=1),"Warning","Pass")))</f>
        <v/>
      </c>
      <c r="AI382" s="27" t="str"/>
      <c r="AJ382" s="73">
        <f>IF(E382="Yes",IF(OR(O382="",Z382&gt;W382),1,0),0)</f>
        <v/>
      </c>
      <c r="AK382" s="73">
        <f>IF(E382="Yes",IF(T382="Yes",0,1),0)</f>
        <v/>
      </c>
    </row>
    <row r="383">
      <c r="A383" s="27" t="str"/>
      <c r="B383" s="27" t="str"/>
      <c r="C383" s="27" t="str"/>
      <c r="D383" s="27" t="str"/>
      <c r="E383" s="27" t="str"/>
      <c r="F383" s="70" t="str"/>
      <c r="G383" s="70" t="str"/>
      <c r="H383" s="70" t="str"/>
      <c r="I383" s="70" t="str"/>
      <c r="J383" s="70" t="str"/>
      <c r="K383" s="70" t="str"/>
      <c r="L383" s="70" t="str"/>
      <c r="M383" s="70" t="str"/>
      <c r="N383" s="70" t="str"/>
      <c r="O383" s="70" t="str"/>
      <c r="P383" s="27" t="str"/>
      <c r="Q383" s="27" t="str"/>
      <c r="R383" s="27" t="str"/>
      <c r="S383" s="27" t="str"/>
      <c r="T383" s="27" t="str"/>
      <c r="U383" s="27" t="str"/>
      <c r="V383" s="27" t="str"/>
      <c r="W383" s="27" t="str"/>
      <c r="X383" s="71">
        <f>IF(OR(F383="",I383=""),"",ROUND((I383-F383)*1440,2))</f>
        <v/>
      </c>
      <c r="Y383" s="71">
        <f>IF(OR(M383&lt;&gt;"Yes",I383="",N383=""),"",ROUND((N383-I383)*1440,2))</f>
        <v/>
      </c>
      <c r="Z383" s="71">
        <f>IF(OR(F383="",O383=""),"",ROUND((O383-F383)*1440,2))</f>
        <v/>
      </c>
      <c r="AA383" s="72">
        <f>IF(E383="Yes",IF(OR(G383="",P383&lt;&gt;1),1,0),0)</f>
        <v/>
      </c>
      <c r="AB383" s="72">
        <f>IF(E383="Yes",IF(Q383="No",1,0),0)</f>
        <v/>
      </c>
      <c r="AC383" s="72">
        <f>IF(E383="Yes",IF(P383&gt;1,1,0),0)</f>
        <v/>
      </c>
      <c r="AD383" s="72">
        <f>IF(AND(E383="Yes",J383&lt;&gt;"",K383&lt;&gt;"",J383&lt;&gt;K383),1,0)</f>
        <v/>
      </c>
      <c r="AE383" s="72">
        <f>IF(E383="Yes",IF(OR(I383="",X383&gt;U383),1,0),0)</f>
        <v/>
      </c>
      <c r="AF383" s="72">
        <f>IF(M383="Yes",IF(OR(N383="",Y383&gt;V383),1,0),0)</f>
        <v/>
      </c>
      <c r="AG383" s="72">
        <f>IF(E383="Yes",IF(AND(AA383=0,AC383=0,AD383=0,AE383=0,J383&lt;&gt;"",K383&lt;&gt;""),1,0),0)</f>
        <v/>
      </c>
      <c r="AH383" s="27">
        <f>IF(E383&lt;&gt;"Yes","Excluded",IF(OR(AA383=1,AC383=1,AD383=1,AE383=1,AF383=1,AJ383=1),"Fail",IF(OR(AND(AB383=1,OR(R383&lt;&gt;"Yes",S383&lt;&gt;"Yes")),AK383=1),"Warning","Pass")))</f>
        <v/>
      </c>
      <c r="AI383" s="27" t="str"/>
      <c r="AJ383" s="73">
        <f>IF(E383="Yes",IF(OR(O383="",Z383&gt;W383),1,0),0)</f>
        <v/>
      </c>
      <c r="AK383" s="73">
        <f>IF(E383="Yes",IF(T383="Yes",0,1),0)</f>
        <v/>
      </c>
    </row>
    <row r="384">
      <c r="A384" s="27" t="str"/>
      <c r="B384" s="27" t="str"/>
      <c r="C384" s="27" t="str"/>
      <c r="D384" s="27" t="str"/>
      <c r="E384" s="27" t="str"/>
      <c r="F384" s="70" t="str"/>
      <c r="G384" s="70" t="str"/>
      <c r="H384" s="70" t="str"/>
      <c r="I384" s="70" t="str"/>
      <c r="J384" s="70" t="str"/>
      <c r="K384" s="70" t="str"/>
      <c r="L384" s="70" t="str"/>
      <c r="M384" s="70" t="str"/>
      <c r="N384" s="70" t="str"/>
      <c r="O384" s="70" t="str"/>
      <c r="P384" s="27" t="str"/>
      <c r="Q384" s="27" t="str"/>
      <c r="R384" s="27" t="str"/>
      <c r="S384" s="27" t="str"/>
      <c r="T384" s="27" t="str"/>
      <c r="U384" s="27" t="str"/>
      <c r="V384" s="27" t="str"/>
      <c r="W384" s="27" t="str"/>
      <c r="X384" s="71">
        <f>IF(OR(F384="",I384=""),"",ROUND((I384-F384)*1440,2))</f>
        <v/>
      </c>
      <c r="Y384" s="71">
        <f>IF(OR(M384&lt;&gt;"Yes",I384="",N384=""),"",ROUND((N384-I384)*1440,2))</f>
        <v/>
      </c>
      <c r="Z384" s="71">
        <f>IF(OR(F384="",O384=""),"",ROUND((O384-F384)*1440,2))</f>
        <v/>
      </c>
      <c r="AA384" s="72">
        <f>IF(E384="Yes",IF(OR(G384="",P384&lt;&gt;1),1,0),0)</f>
        <v/>
      </c>
      <c r="AB384" s="72">
        <f>IF(E384="Yes",IF(Q384="No",1,0),0)</f>
        <v/>
      </c>
      <c r="AC384" s="72">
        <f>IF(E384="Yes",IF(P384&gt;1,1,0),0)</f>
        <v/>
      </c>
      <c r="AD384" s="72">
        <f>IF(AND(E384="Yes",J384&lt;&gt;"",K384&lt;&gt;"",J384&lt;&gt;K384),1,0)</f>
        <v/>
      </c>
      <c r="AE384" s="72">
        <f>IF(E384="Yes",IF(OR(I384="",X384&gt;U384),1,0),0)</f>
        <v/>
      </c>
      <c r="AF384" s="72">
        <f>IF(M384="Yes",IF(OR(N384="",Y384&gt;V384),1,0),0)</f>
        <v/>
      </c>
      <c r="AG384" s="72">
        <f>IF(E384="Yes",IF(AND(AA384=0,AC384=0,AD384=0,AE384=0,J384&lt;&gt;"",K384&lt;&gt;""),1,0),0)</f>
        <v/>
      </c>
      <c r="AH384" s="27">
        <f>IF(E384&lt;&gt;"Yes","Excluded",IF(OR(AA384=1,AC384=1,AD384=1,AE384=1,AF384=1,AJ384=1),"Fail",IF(OR(AND(AB384=1,OR(R384&lt;&gt;"Yes",S384&lt;&gt;"Yes")),AK384=1),"Warning","Pass")))</f>
        <v/>
      </c>
      <c r="AI384" s="27" t="str"/>
      <c r="AJ384" s="73">
        <f>IF(E384="Yes",IF(OR(O384="",Z384&gt;W384),1,0),0)</f>
        <v/>
      </c>
      <c r="AK384" s="73">
        <f>IF(E384="Yes",IF(T384="Yes",0,1),0)</f>
        <v/>
      </c>
    </row>
    <row r="385">
      <c r="A385" s="27" t="str"/>
      <c r="B385" s="27" t="str"/>
      <c r="C385" s="27" t="str"/>
      <c r="D385" s="27" t="str"/>
      <c r="E385" s="27" t="str"/>
      <c r="F385" s="70" t="str"/>
      <c r="G385" s="70" t="str"/>
      <c r="H385" s="70" t="str"/>
      <c r="I385" s="70" t="str"/>
      <c r="J385" s="70" t="str"/>
      <c r="K385" s="70" t="str"/>
      <c r="L385" s="70" t="str"/>
      <c r="M385" s="70" t="str"/>
      <c r="N385" s="70" t="str"/>
      <c r="O385" s="70" t="str"/>
      <c r="P385" s="27" t="str"/>
      <c r="Q385" s="27" t="str"/>
      <c r="R385" s="27" t="str"/>
      <c r="S385" s="27" t="str"/>
      <c r="T385" s="27" t="str"/>
      <c r="U385" s="27" t="str"/>
      <c r="V385" s="27" t="str"/>
      <c r="W385" s="27" t="str"/>
      <c r="X385" s="71">
        <f>IF(OR(F385="",I385=""),"",ROUND((I385-F385)*1440,2))</f>
        <v/>
      </c>
      <c r="Y385" s="71">
        <f>IF(OR(M385&lt;&gt;"Yes",I385="",N385=""),"",ROUND((N385-I385)*1440,2))</f>
        <v/>
      </c>
      <c r="Z385" s="71">
        <f>IF(OR(F385="",O385=""),"",ROUND((O385-F385)*1440,2))</f>
        <v/>
      </c>
      <c r="AA385" s="72">
        <f>IF(E385="Yes",IF(OR(G385="",P385&lt;&gt;1),1,0),0)</f>
        <v/>
      </c>
      <c r="AB385" s="72">
        <f>IF(E385="Yes",IF(Q385="No",1,0),0)</f>
        <v/>
      </c>
      <c r="AC385" s="72">
        <f>IF(E385="Yes",IF(P385&gt;1,1,0),0)</f>
        <v/>
      </c>
      <c r="AD385" s="72">
        <f>IF(AND(E385="Yes",J385&lt;&gt;"",K385&lt;&gt;"",J385&lt;&gt;K385),1,0)</f>
        <v/>
      </c>
      <c r="AE385" s="72">
        <f>IF(E385="Yes",IF(OR(I385="",X385&gt;U385),1,0),0)</f>
        <v/>
      </c>
      <c r="AF385" s="72">
        <f>IF(M385="Yes",IF(OR(N385="",Y385&gt;V385),1,0),0)</f>
        <v/>
      </c>
      <c r="AG385" s="72">
        <f>IF(E385="Yes",IF(AND(AA385=0,AC385=0,AD385=0,AE385=0,J385&lt;&gt;"",K385&lt;&gt;""),1,0),0)</f>
        <v/>
      </c>
      <c r="AH385" s="27">
        <f>IF(E385&lt;&gt;"Yes","Excluded",IF(OR(AA385=1,AC385=1,AD385=1,AE385=1,AF385=1,AJ385=1),"Fail",IF(OR(AND(AB385=1,OR(R385&lt;&gt;"Yes",S385&lt;&gt;"Yes")),AK385=1),"Warning","Pass")))</f>
        <v/>
      </c>
      <c r="AI385" s="27" t="str"/>
      <c r="AJ385" s="73">
        <f>IF(E385="Yes",IF(OR(O385="",Z385&gt;W385),1,0),0)</f>
        <v/>
      </c>
      <c r="AK385" s="73">
        <f>IF(E385="Yes",IF(T385="Yes",0,1),0)</f>
        <v/>
      </c>
    </row>
    <row r="386">
      <c r="A386" s="27" t="str"/>
      <c r="B386" s="27" t="str"/>
      <c r="C386" s="27" t="str"/>
      <c r="D386" s="27" t="str"/>
      <c r="E386" s="27" t="str"/>
      <c r="F386" s="70" t="str"/>
      <c r="G386" s="70" t="str"/>
      <c r="H386" s="70" t="str"/>
      <c r="I386" s="70" t="str"/>
      <c r="J386" s="70" t="str"/>
      <c r="K386" s="70" t="str"/>
      <c r="L386" s="70" t="str"/>
      <c r="M386" s="70" t="str"/>
      <c r="N386" s="70" t="str"/>
      <c r="O386" s="70" t="str"/>
      <c r="P386" s="27" t="str"/>
      <c r="Q386" s="27" t="str"/>
      <c r="R386" s="27" t="str"/>
      <c r="S386" s="27" t="str"/>
      <c r="T386" s="27" t="str"/>
      <c r="U386" s="27" t="str"/>
      <c r="V386" s="27" t="str"/>
      <c r="W386" s="27" t="str"/>
      <c r="X386" s="71">
        <f>IF(OR(F386="",I386=""),"",ROUND((I386-F386)*1440,2))</f>
        <v/>
      </c>
      <c r="Y386" s="71">
        <f>IF(OR(M386&lt;&gt;"Yes",I386="",N386=""),"",ROUND((N386-I386)*1440,2))</f>
        <v/>
      </c>
      <c r="Z386" s="71">
        <f>IF(OR(F386="",O386=""),"",ROUND((O386-F386)*1440,2))</f>
        <v/>
      </c>
      <c r="AA386" s="72">
        <f>IF(E386="Yes",IF(OR(G386="",P386&lt;&gt;1),1,0),0)</f>
        <v/>
      </c>
      <c r="AB386" s="72">
        <f>IF(E386="Yes",IF(Q386="No",1,0),0)</f>
        <v/>
      </c>
      <c r="AC386" s="72">
        <f>IF(E386="Yes",IF(P386&gt;1,1,0),0)</f>
        <v/>
      </c>
      <c r="AD386" s="72">
        <f>IF(AND(E386="Yes",J386&lt;&gt;"",K386&lt;&gt;"",J386&lt;&gt;K386),1,0)</f>
        <v/>
      </c>
      <c r="AE386" s="72">
        <f>IF(E386="Yes",IF(OR(I386="",X386&gt;U386),1,0),0)</f>
        <v/>
      </c>
      <c r="AF386" s="72">
        <f>IF(M386="Yes",IF(OR(N386="",Y386&gt;V386),1,0),0)</f>
        <v/>
      </c>
      <c r="AG386" s="72">
        <f>IF(E386="Yes",IF(AND(AA386=0,AC386=0,AD386=0,AE386=0,J386&lt;&gt;"",K386&lt;&gt;""),1,0),0)</f>
        <v/>
      </c>
      <c r="AH386" s="27">
        <f>IF(E386&lt;&gt;"Yes","Excluded",IF(OR(AA386=1,AC386=1,AD386=1,AE386=1,AF386=1,AJ386=1),"Fail",IF(OR(AND(AB386=1,OR(R386&lt;&gt;"Yes",S386&lt;&gt;"Yes")),AK386=1),"Warning","Pass")))</f>
        <v/>
      </c>
      <c r="AI386" s="27" t="str"/>
      <c r="AJ386" s="73">
        <f>IF(E386="Yes",IF(OR(O386="",Z386&gt;W386),1,0),0)</f>
        <v/>
      </c>
      <c r="AK386" s="73">
        <f>IF(E386="Yes",IF(T386="Yes",0,1),0)</f>
        <v/>
      </c>
    </row>
    <row r="387">
      <c r="A387" s="27" t="str"/>
      <c r="B387" s="27" t="str"/>
      <c r="C387" s="27" t="str"/>
      <c r="D387" s="27" t="str"/>
      <c r="E387" s="27" t="str"/>
      <c r="F387" s="70" t="str"/>
      <c r="G387" s="70" t="str"/>
      <c r="H387" s="70" t="str"/>
      <c r="I387" s="70" t="str"/>
      <c r="J387" s="70" t="str"/>
      <c r="K387" s="70" t="str"/>
      <c r="L387" s="70" t="str"/>
      <c r="M387" s="70" t="str"/>
      <c r="N387" s="70" t="str"/>
      <c r="O387" s="70" t="str"/>
      <c r="P387" s="27" t="str"/>
      <c r="Q387" s="27" t="str"/>
      <c r="R387" s="27" t="str"/>
      <c r="S387" s="27" t="str"/>
      <c r="T387" s="27" t="str"/>
      <c r="U387" s="27" t="str"/>
      <c r="V387" s="27" t="str"/>
      <c r="W387" s="27" t="str"/>
      <c r="X387" s="71">
        <f>IF(OR(F387="",I387=""),"",ROUND((I387-F387)*1440,2))</f>
        <v/>
      </c>
      <c r="Y387" s="71">
        <f>IF(OR(M387&lt;&gt;"Yes",I387="",N387=""),"",ROUND((N387-I387)*1440,2))</f>
        <v/>
      </c>
      <c r="Z387" s="71">
        <f>IF(OR(F387="",O387=""),"",ROUND((O387-F387)*1440,2))</f>
        <v/>
      </c>
      <c r="AA387" s="72">
        <f>IF(E387="Yes",IF(OR(G387="",P387&lt;&gt;1),1,0),0)</f>
        <v/>
      </c>
      <c r="AB387" s="72">
        <f>IF(E387="Yes",IF(Q387="No",1,0),0)</f>
        <v/>
      </c>
      <c r="AC387" s="72">
        <f>IF(E387="Yes",IF(P387&gt;1,1,0),0)</f>
        <v/>
      </c>
      <c r="AD387" s="72">
        <f>IF(AND(E387="Yes",J387&lt;&gt;"",K387&lt;&gt;"",J387&lt;&gt;K387),1,0)</f>
        <v/>
      </c>
      <c r="AE387" s="72">
        <f>IF(E387="Yes",IF(OR(I387="",X387&gt;U387),1,0),0)</f>
        <v/>
      </c>
      <c r="AF387" s="72">
        <f>IF(M387="Yes",IF(OR(N387="",Y387&gt;V387),1,0),0)</f>
        <v/>
      </c>
      <c r="AG387" s="72">
        <f>IF(E387="Yes",IF(AND(AA387=0,AC387=0,AD387=0,AE387=0,J387&lt;&gt;"",K387&lt;&gt;""),1,0),0)</f>
        <v/>
      </c>
      <c r="AH387" s="27">
        <f>IF(E387&lt;&gt;"Yes","Excluded",IF(OR(AA387=1,AC387=1,AD387=1,AE387=1,AF387=1,AJ387=1),"Fail",IF(OR(AND(AB387=1,OR(R387&lt;&gt;"Yes",S387&lt;&gt;"Yes")),AK387=1),"Warning","Pass")))</f>
        <v/>
      </c>
      <c r="AI387" s="27" t="str"/>
      <c r="AJ387" s="73">
        <f>IF(E387="Yes",IF(OR(O387="",Z387&gt;W387),1,0),0)</f>
        <v/>
      </c>
      <c r="AK387" s="73">
        <f>IF(E387="Yes",IF(T387="Yes",0,1),0)</f>
        <v/>
      </c>
    </row>
    <row r="388">
      <c r="A388" s="27" t="str"/>
      <c r="B388" s="27" t="str"/>
      <c r="C388" s="27" t="str"/>
      <c r="D388" s="27" t="str"/>
      <c r="E388" s="27" t="str"/>
      <c r="F388" s="70" t="str"/>
      <c r="G388" s="70" t="str"/>
      <c r="H388" s="70" t="str"/>
      <c r="I388" s="70" t="str"/>
      <c r="J388" s="70" t="str"/>
      <c r="K388" s="70" t="str"/>
      <c r="L388" s="70" t="str"/>
      <c r="M388" s="70" t="str"/>
      <c r="N388" s="70" t="str"/>
      <c r="O388" s="70" t="str"/>
      <c r="P388" s="27" t="str"/>
      <c r="Q388" s="27" t="str"/>
      <c r="R388" s="27" t="str"/>
      <c r="S388" s="27" t="str"/>
      <c r="T388" s="27" t="str"/>
      <c r="U388" s="27" t="str"/>
      <c r="V388" s="27" t="str"/>
      <c r="W388" s="27" t="str"/>
      <c r="X388" s="71">
        <f>IF(OR(F388="",I388=""),"",ROUND((I388-F388)*1440,2))</f>
        <v/>
      </c>
      <c r="Y388" s="71">
        <f>IF(OR(M388&lt;&gt;"Yes",I388="",N388=""),"",ROUND((N388-I388)*1440,2))</f>
        <v/>
      </c>
      <c r="Z388" s="71">
        <f>IF(OR(F388="",O388=""),"",ROUND((O388-F388)*1440,2))</f>
        <v/>
      </c>
      <c r="AA388" s="72">
        <f>IF(E388="Yes",IF(OR(G388="",P388&lt;&gt;1),1,0),0)</f>
        <v/>
      </c>
      <c r="AB388" s="72">
        <f>IF(E388="Yes",IF(Q388="No",1,0),0)</f>
        <v/>
      </c>
      <c r="AC388" s="72">
        <f>IF(E388="Yes",IF(P388&gt;1,1,0),0)</f>
        <v/>
      </c>
      <c r="AD388" s="72">
        <f>IF(AND(E388="Yes",J388&lt;&gt;"",K388&lt;&gt;"",J388&lt;&gt;K388),1,0)</f>
        <v/>
      </c>
      <c r="AE388" s="72">
        <f>IF(E388="Yes",IF(OR(I388="",X388&gt;U388),1,0),0)</f>
        <v/>
      </c>
      <c r="AF388" s="72">
        <f>IF(M388="Yes",IF(OR(N388="",Y388&gt;V388),1,0),0)</f>
        <v/>
      </c>
      <c r="AG388" s="72">
        <f>IF(E388="Yes",IF(AND(AA388=0,AC388=0,AD388=0,AE388=0,J388&lt;&gt;"",K388&lt;&gt;""),1,0),0)</f>
        <v/>
      </c>
      <c r="AH388" s="27">
        <f>IF(E388&lt;&gt;"Yes","Excluded",IF(OR(AA388=1,AC388=1,AD388=1,AE388=1,AF388=1,AJ388=1),"Fail",IF(OR(AND(AB388=1,OR(R388&lt;&gt;"Yes",S388&lt;&gt;"Yes")),AK388=1),"Warning","Pass")))</f>
        <v/>
      </c>
      <c r="AI388" s="27" t="str"/>
      <c r="AJ388" s="73">
        <f>IF(E388="Yes",IF(OR(O388="",Z388&gt;W388),1,0),0)</f>
        <v/>
      </c>
      <c r="AK388" s="73">
        <f>IF(E388="Yes",IF(T388="Yes",0,1),0)</f>
        <v/>
      </c>
    </row>
    <row r="389">
      <c r="A389" s="27" t="str"/>
      <c r="B389" s="27" t="str"/>
      <c r="C389" s="27" t="str"/>
      <c r="D389" s="27" t="str"/>
      <c r="E389" s="27" t="str"/>
      <c r="F389" s="70" t="str"/>
      <c r="G389" s="70" t="str"/>
      <c r="H389" s="70" t="str"/>
      <c r="I389" s="70" t="str"/>
      <c r="J389" s="70" t="str"/>
      <c r="K389" s="70" t="str"/>
      <c r="L389" s="70" t="str"/>
      <c r="M389" s="70" t="str"/>
      <c r="N389" s="70" t="str"/>
      <c r="O389" s="70" t="str"/>
      <c r="P389" s="27" t="str"/>
      <c r="Q389" s="27" t="str"/>
      <c r="R389" s="27" t="str"/>
      <c r="S389" s="27" t="str"/>
      <c r="T389" s="27" t="str"/>
      <c r="U389" s="27" t="str"/>
      <c r="V389" s="27" t="str"/>
      <c r="W389" s="27" t="str"/>
      <c r="X389" s="71">
        <f>IF(OR(F389="",I389=""),"",ROUND((I389-F389)*1440,2))</f>
        <v/>
      </c>
      <c r="Y389" s="71">
        <f>IF(OR(M389&lt;&gt;"Yes",I389="",N389=""),"",ROUND((N389-I389)*1440,2))</f>
        <v/>
      </c>
      <c r="Z389" s="71">
        <f>IF(OR(F389="",O389=""),"",ROUND((O389-F389)*1440,2))</f>
        <v/>
      </c>
      <c r="AA389" s="72">
        <f>IF(E389="Yes",IF(OR(G389="",P389&lt;&gt;1),1,0),0)</f>
        <v/>
      </c>
      <c r="AB389" s="72">
        <f>IF(E389="Yes",IF(Q389="No",1,0),0)</f>
        <v/>
      </c>
      <c r="AC389" s="72">
        <f>IF(E389="Yes",IF(P389&gt;1,1,0),0)</f>
        <v/>
      </c>
      <c r="AD389" s="72">
        <f>IF(AND(E389="Yes",J389&lt;&gt;"",K389&lt;&gt;"",J389&lt;&gt;K389),1,0)</f>
        <v/>
      </c>
      <c r="AE389" s="72">
        <f>IF(E389="Yes",IF(OR(I389="",X389&gt;U389),1,0),0)</f>
        <v/>
      </c>
      <c r="AF389" s="72">
        <f>IF(M389="Yes",IF(OR(N389="",Y389&gt;V389),1,0),0)</f>
        <v/>
      </c>
      <c r="AG389" s="72">
        <f>IF(E389="Yes",IF(AND(AA389=0,AC389=0,AD389=0,AE389=0,J389&lt;&gt;"",K389&lt;&gt;""),1,0),0)</f>
        <v/>
      </c>
      <c r="AH389" s="27">
        <f>IF(E389&lt;&gt;"Yes","Excluded",IF(OR(AA389=1,AC389=1,AD389=1,AE389=1,AF389=1,AJ389=1),"Fail",IF(OR(AND(AB389=1,OR(R389&lt;&gt;"Yes",S389&lt;&gt;"Yes")),AK389=1),"Warning","Pass")))</f>
        <v/>
      </c>
      <c r="AI389" s="27" t="str"/>
      <c r="AJ389" s="73">
        <f>IF(E389="Yes",IF(OR(O389="",Z389&gt;W389),1,0),0)</f>
        <v/>
      </c>
      <c r="AK389" s="73">
        <f>IF(E389="Yes",IF(T389="Yes",0,1),0)</f>
        <v/>
      </c>
    </row>
    <row r="390">
      <c r="A390" s="27" t="str"/>
      <c r="B390" s="27" t="str"/>
      <c r="C390" s="27" t="str"/>
      <c r="D390" s="27" t="str"/>
      <c r="E390" s="27" t="str"/>
      <c r="F390" s="70" t="str"/>
      <c r="G390" s="70" t="str"/>
      <c r="H390" s="70" t="str"/>
      <c r="I390" s="70" t="str"/>
      <c r="J390" s="70" t="str"/>
      <c r="K390" s="70" t="str"/>
      <c r="L390" s="70" t="str"/>
      <c r="M390" s="70" t="str"/>
      <c r="N390" s="70" t="str"/>
      <c r="O390" s="70" t="str"/>
      <c r="P390" s="27" t="str"/>
      <c r="Q390" s="27" t="str"/>
      <c r="R390" s="27" t="str"/>
      <c r="S390" s="27" t="str"/>
      <c r="T390" s="27" t="str"/>
      <c r="U390" s="27" t="str"/>
      <c r="V390" s="27" t="str"/>
      <c r="W390" s="27" t="str"/>
      <c r="X390" s="71">
        <f>IF(OR(F390="",I390=""),"",ROUND((I390-F390)*1440,2))</f>
        <v/>
      </c>
      <c r="Y390" s="71">
        <f>IF(OR(M390&lt;&gt;"Yes",I390="",N390=""),"",ROUND((N390-I390)*1440,2))</f>
        <v/>
      </c>
      <c r="Z390" s="71">
        <f>IF(OR(F390="",O390=""),"",ROUND((O390-F390)*1440,2))</f>
        <v/>
      </c>
      <c r="AA390" s="72">
        <f>IF(E390="Yes",IF(OR(G390="",P390&lt;&gt;1),1,0),0)</f>
        <v/>
      </c>
      <c r="AB390" s="72">
        <f>IF(E390="Yes",IF(Q390="No",1,0),0)</f>
        <v/>
      </c>
      <c r="AC390" s="72">
        <f>IF(E390="Yes",IF(P390&gt;1,1,0),0)</f>
        <v/>
      </c>
      <c r="AD390" s="72">
        <f>IF(AND(E390="Yes",J390&lt;&gt;"",K390&lt;&gt;"",J390&lt;&gt;K390),1,0)</f>
        <v/>
      </c>
      <c r="AE390" s="72">
        <f>IF(E390="Yes",IF(OR(I390="",X390&gt;U390),1,0),0)</f>
        <v/>
      </c>
      <c r="AF390" s="72">
        <f>IF(M390="Yes",IF(OR(N390="",Y390&gt;V390),1,0),0)</f>
        <v/>
      </c>
      <c r="AG390" s="72">
        <f>IF(E390="Yes",IF(AND(AA390=0,AC390=0,AD390=0,AE390=0,J390&lt;&gt;"",K390&lt;&gt;""),1,0),0)</f>
        <v/>
      </c>
      <c r="AH390" s="27">
        <f>IF(E390&lt;&gt;"Yes","Excluded",IF(OR(AA390=1,AC390=1,AD390=1,AE390=1,AF390=1,AJ390=1),"Fail",IF(OR(AND(AB390=1,OR(R390&lt;&gt;"Yes",S390&lt;&gt;"Yes")),AK390=1),"Warning","Pass")))</f>
        <v/>
      </c>
      <c r="AI390" s="27" t="str"/>
      <c r="AJ390" s="73">
        <f>IF(E390="Yes",IF(OR(O390="",Z390&gt;W390),1,0),0)</f>
        <v/>
      </c>
      <c r="AK390" s="73">
        <f>IF(E390="Yes",IF(T390="Yes",0,1),0)</f>
        <v/>
      </c>
    </row>
    <row r="391">
      <c r="A391" s="27" t="str"/>
      <c r="B391" s="27" t="str"/>
      <c r="C391" s="27" t="str"/>
      <c r="D391" s="27" t="str"/>
      <c r="E391" s="27" t="str"/>
      <c r="F391" s="70" t="str"/>
      <c r="G391" s="70" t="str"/>
      <c r="H391" s="70" t="str"/>
      <c r="I391" s="70" t="str"/>
      <c r="J391" s="70" t="str"/>
      <c r="K391" s="70" t="str"/>
      <c r="L391" s="70" t="str"/>
      <c r="M391" s="70" t="str"/>
      <c r="N391" s="70" t="str"/>
      <c r="O391" s="70" t="str"/>
      <c r="P391" s="27" t="str"/>
      <c r="Q391" s="27" t="str"/>
      <c r="R391" s="27" t="str"/>
      <c r="S391" s="27" t="str"/>
      <c r="T391" s="27" t="str"/>
      <c r="U391" s="27" t="str"/>
      <c r="V391" s="27" t="str"/>
      <c r="W391" s="27" t="str"/>
      <c r="X391" s="71">
        <f>IF(OR(F391="",I391=""),"",ROUND((I391-F391)*1440,2))</f>
        <v/>
      </c>
      <c r="Y391" s="71">
        <f>IF(OR(M391&lt;&gt;"Yes",I391="",N391=""),"",ROUND((N391-I391)*1440,2))</f>
        <v/>
      </c>
      <c r="Z391" s="71">
        <f>IF(OR(F391="",O391=""),"",ROUND((O391-F391)*1440,2))</f>
        <v/>
      </c>
      <c r="AA391" s="72">
        <f>IF(E391="Yes",IF(OR(G391="",P391&lt;&gt;1),1,0),0)</f>
        <v/>
      </c>
      <c r="AB391" s="72">
        <f>IF(E391="Yes",IF(Q391="No",1,0),0)</f>
        <v/>
      </c>
      <c r="AC391" s="72">
        <f>IF(E391="Yes",IF(P391&gt;1,1,0),0)</f>
        <v/>
      </c>
      <c r="AD391" s="72">
        <f>IF(AND(E391="Yes",J391&lt;&gt;"",K391&lt;&gt;"",J391&lt;&gt;K391),1,0)</f>
        <v/>
      </c>
      <c r="AE391" s="72">
        <f>IF(E391="Yes",IF(OR(I391="",X391&gt;U391),1,0),0)</f>
        <v/>
      </c>
      <c r="AF391" s="72">
        <f>IF(M391="Yes",IF(OR(N391="",Y391&gt;V391),1,0),0)</f>
        <v/>
      </c>
      <c r="AG391" s="72">
        <f>IF(E391="Yes",IF(AND(AA391=0,AC391=0,AD391=0,AE391=0,J391&lt;&gt;"",K391&lt;&gt;""),1,0),0)</f>
        <v/>
      </c>
      <c r="AH391" s="27">
        <f>IF(E391&lt;&gt;"Yes","Excluded",IF(OR(AA391=1,AC391=1,AD391=1,AE391=1,AF391=1,AJ391=1),"Fail",IF(OR(AND(AB391=1,OR(R391&lt;&gt;"Yes",S391&lt;&gt;"Yes")),AK391=1),"Warning","Pass")))</f>
        <v/>
      </c>
      <c r="AI391" s="27" t="str"/>
      <c r="AJ391" s="73">
        <f>IF(E391="Yes",IF(OR(O391="",Z391&gt;W391),1,0),0)</f>
        <v/>
      </c>
      <c r="AK391" s="73">
        <f>IF(E391="Yes",IF(T391="Yes",0,1),0)</f>
        <v/>
      </c>
    </row>
    <row r="392">
      <c r="A392" s="27" t="str"/>
      <c r="B392" s="27" t="str"/>
      <c r="C392" s="27" t="str"/>
      <c r="D392" s="27" t="str"/>
      <c r="E392" s="27" t="str"/>
      <c r="F392" s="70" t="str"/>
      <c r="G392" s="70" t="str"/>
      <c r="H392" s="70" t="str"/>
      <c r="I392" s="70" t="str"/>
      <c r="J392" s="70" t="str"/>
      <c r="K392" s="70" t="str"/>
      <c r="L392" s="70" t="str"/>
      <c r="M392" s="70" t="str"/>
      <c r="N392" s="70" t="str"/>
      <c r="O392" s="70" t="str"/>
      <c r="P392" s="27" t="str"/>
      <c r="Q392" s="27" t="str"/>
      <c r="R392" s="27" t="str"/>
      <c r="S392" s="27" t="str"/>
      <c r="T392" s="27" t="str"/>
      <c r="U392" s="27" t="str"/>
      <c r="V392" s="27" t="str"/>
      <c r="W392" s="27" t="str"/>
      <c r="X392" s="71">
        <f>IF(OR(F392="",I392=""),"",ROUND((I392-F392)*1440,2))</f>
        <v/>
      </c>
      <c r="Y392" s="71">
        <f>IF(OR(M392&lt;&gt;"Yes",I392="",N392=""),"",ROUND((N392-I392)*1440,2))</f>
        <v/>
      </c>
      <c r="Z392" s="71">
        <f>IF(OR(F392="",O392=""),"",ROUND((O392-F392)*1440,2))</f>
        <v/>
      </c>
      <c r="AA392" s="72">
        <f>IF(E392="Yes",IF(OR(G392="",P392&lt;&gt;1),1,0),0)</f>
        <v/>
      </c>
      <c r="AB392" s="72">
        <f>IF(E392="Yes",IF(Q392="No",1,0),0)</f>
        <v/>
      </c>
      <c r="AC392" s="72">
        <f>IF(E392="Yes",IF(P392&gt;1,1,0),0)</f>
        <v/>
      </c>
      <c r="AD392" s="72">
        <f>IF(AND(E392="Yes",J392&lt;&gt;"",K392&lt;&gt;"",J392&lt;&gt;K392),1,0)</f>
        <v/>
      </c>
      <c r="AE392" s="72">
        <f>IF(E392="Yes",IF(OR(I392="",X392&gt;U392),1,0),0)</f>
        <v/>
      </c>
      <c r="AF392" s="72">
        <f>IF(M392="Yes",IF(OR(N392="",Y392&gt;V392),1,0),0)</f>
        <v/>
      </c>
      <c r="AG392" s="72">
        <f>IF(E392="Yes",IF(AND(AA392=0,AC392=0,AD392=0,AE392=0,J392&lt;&gt;"",K392&lt;&gt;""),1,0),0)</f>
        <v/>
      </c>
      <c r="AH392" s="27">
        <f>IF(E392&lt;&gt;"Yes","Excluded",IF(OR(AA392=1,AC392=1,AD392=1,AE392=1,AF392=1,AJ392=1),"Fail",IF(OR(AND(AB392=1,OR(R392&lt;&gt;"Yes",S392&lt;&gt;"Yes")),AK392=1),"Warning","Pass")))</f>
        <v/>
      </c>
      <c r="AI392" s="27" t="str"/>
      <c r="AJ392" s="73">
        <f>IF(E392="Yes",IF(OR(O392="",Z392&gt;W392),1,0),0)</f>
        <v/>
      </c>
      <c r="AK392" s="73">
        <f>IF(E392="Yes",IF(T392="Yes",0,1),0)</f>
        <v/>
      </c>
    </row>
    <row r="393">
      <c r="A393" s="27" t="str"/>
      <c r="B393" s="27" t="str"/>
      <c r="C393" s="27" t="str"/>
      <c r="D393" s="27" t="str"/>
      <c r="E393" s="27" t="str"/>
      <c r="F393" s="70" t="str"/>
      <c r="G393" s="70" t="str"/>
      <c r="H393" s="70" t="str"/>
      <c r="I393" s="70" t="str"/>
      <c r="J393" s="70" t="str"/>
      <c r="K393" s="70" t="str"/>
      <c r="L393" s="70" t="str"/>
      <c r="M393" s="70" t="str"/>
      <c r="N393" s="70" t="str"/>
      <c r="O393" s="70" t="str"/>
      <c r="P393" s="27" t="str"/>
      <c r="Q393" s="27" t="str"/>
      <c r="R393" s="27" t="str"/>
      <c r="S393" s="27" t="str"/>
      <c r="T393" s="27" t="str"/>
      <c r="U393" s="27" t="str"/>
      <c r="V393" s="27" t="str"/>
      <c r="W393" s="27" t="str"/>
      <c r="X393" s="71">
        <f>IF(OR(F393="",I393=""),"",ROUND((I393-F393)*1440,2))</f>
        <v/>
      </c>
      <c r="Y393" s="71">
        <f>IF(OR(M393&lt;&gt;"Yes",I393="",N393=""),"",ROUND((N393-I393)*1440,2))</f>
        <v/>
      </c>
      <c r="Z393" s="71">
        <f>IF(OR(F393="",O393=""),"",ROUND((O393-F393)*1440,2))</f>
        <v/>
      </c>
      <c r="AA393" s="72">
        <f>IF(E393="Yes",IF(OR(G393="",P393&lt;&gt;1),1,0),0)</f>
        <v/>
      </c>
      <c r="AB393" s="72">
        <f>IF(E393="Yes",IF(Q393="No",1,0),0)</f>
        <v/>
      </c>
      <c r="AC393" s="72">
        <f>IF(E393="Yes",IF(P393&gt;1,1,0),0)</f>
        <v/>
      </c>
      <c r="AD393" s="72">
        <f>IF(AND(E393="Yes",J393&lt;&gt;"",K393&lt;&gt;"",J393&lt;&gt;K393),1,0)</f>
        <v/>
      </c>
      <c r="AE393" s="72">
        <f>IF(E393="Yes",IF(OR(I393="",X393&gt;U393),1,0),0)</f>
        <v/>
      </c>
      <c r="AF393" s="72">
        <f>IF(M393="Yes",IF(OR(N393="",Y393&gt;V393),1,0),0)</f>
        <v/>
      </c>
      <c r="AG393" s="72">
        <f>IF(E393="Yes",IF(AND(AA393=0,AC393=0,AD393=0,AE393=0,J393&lt;&gt;"",K393&lt;&gt;""),1,0),0)</f>
        <v/>
      </c>
      <c r="AH393" s="27">
        <f>IF(E393&lt;&gt;"Yes","Excluded",IF(OR(AA393=1,AC393=1,AD393=1,AE393=1,AF393=1,AJ393=1),"Fail",IF(OR(AND(AB393=1,OR(R393&lt;&gt;"Yes",S393&lt;&gt;"Yes")),AK393=1),"Warning","Pass")))</f>
        <v/>
      </c>
      <c r="AI393" s="27" t="str"/>
      <c r="AJ393" s="73">
        <f>IF(E393="Yes",IF(OR(O393="",Z393&gt;W393),1,0),0)</f>
        <v/>
      </c>
      <c r="AK393" s="73">
        <f>IF(E393="Yes",IF(T393="Yes",0,1),0)</f>
        <v/>
      </c>
    </row>
    <row r="394">
      <c r="A394" s="27" t="str"/>
      <c r="B394" s="27" t="str"/>
      <c r="C394" s="27" t="str"/>
      <c r="D394" s="27" t="str"/>
      <c r="E394" s="27" t="str"/>
      <c r="F394" s="70" t="str"/>
      <c r="G394" s="70" t="str"/>
      <c r="H394" s="70" t="str"/>
      <c r="I394" s="70" t="str"/>
      <c r="J394" s="70" t="str"/>
      <c r="K394" s="70" t="str"/>
      <c r="L394" s="70" t="str"/>
      <c r="M394" s="70" t="str"/>
      <c r="N394" s="70" t="str"/>
      <c r="O394" s="70" t="str"/>
      <c r="P394" s="27" t="str"/>
      <c r="Q394" s="27" t="str"/>
      <c r="R394" s="27" t="str"/>
      <c r="S394" s="27" t="str"/>
      <c r="T394" s="27" t="str"/>
      <c r="U394" s="27" t="str"/>
      <c r="V394" s="27" t="str"/>
      <c r="W394" s="27" t="str"/>
      <c r="X394" s="71">
        <f>IF(OR(F394="",I394=""),"",ROUND((I394-F394)*1440,2))</f>
        <v/>
      </c>
      <c r="Y394" s="71">
        <f>IF(OR(M394&lt;&gt;"Yes",I394="",N394=""),"",ROUND((N394-I394)*1440,2))</f>
        <v/>
      </c>
      <c r="Z394" s="71">
        <f>IF(OR(F394="",O394=""),"",ROUND((O394-F394)*1440,2))</f>
        <v/>
      </c>
      <c r="AA394" s="72">
        <f>IF(E394="Yes",IF(OR(G394="",P394&lt;&gt;1),1,0),0)</f>
        <v/>
      </c>
      <c r="AB394" s="72">
        <f>IF(E394="Yes",IF(Q394="No",1,0),0)</f>
        <v/>
      </c>
      <c r="AC394" s="72">
        <f>IF(E394="Yes",IF(P394&gt;1,1,0),0)</f>
        <v/>
      </c>
      <c r="AD394" s="72">
        <f>IF(AND(E394="Yes",J394&lt;&gt;"",K394&lt;&gt;"",J394&lt;&gt;K394),1,0)</f>
        <v/>
      </c>
      <c r="AE394" s="72">
        <f>IF(E394="Yes",IF(OR(I394="",X394&gt;U394),1,0),0)</f>
        <v/>
      </c>
      <c r="AF394" s="72">
        <f>IF(M394="Yes",IF(OR(N394="",Y394&gt;V394),1,0),0)</f>
        <v/>
      </c>
      <c r="AG394" s="72">
        <f>IF(E394="Yes",IF(AND(AA394=0,AC394=0,AD394=0,AE394=0,J394&lt;&gt;"",K394&lt;&gt;""),1,0),0)</f>
        <v/>
      </c>
      <c r="AH394" s="27">
        <f>IF(E394&lt;&gt;"Yes","Excluded",IF(OR(AA394=1,AC394=1,AD394=1,AE394=1,AF394=1,AJ394=1),"Fail",IF(OR(AND(AB394=1,OR(R394&lt;&gt;"Yes",S394&lt;&gt;"Yes")),AK394=1),"Warning","Pass")))</f>
        <v/>
      </c>
      <c r="AI394" s="27" t="str"/>
      <c r="AJ394" s="73">
        <f>IF(E394="Yes",IF(OR(O394="",Z394&gt;W394),1,0),0)</f>
        <v/>
      </c>
      <c r="AK394" s="73">
        <f>IF(E394="Yes",IF(T394="Yes",0,1),0)</f>
        <v/>
      </c>
    </row>
    <row r="395">
      <c r="A395" s="27" t="str"/>
      <c r="B395" s="27" t="str"/>
      <c r="C395" s="27" t="str"/>
      <c r="D395" s="27" t="str"/>
      <c r="E395" s="27" t="str"/>
      <c r="F395" s="70" t="str"/>
      <c r="G395" s="70" t="str"/>
      <c r="H395" s="70" t="str"/>
      <c r="I395" s="70" t="str"/>
      <c r="J395" s="70" t="str"/>
      <c r="K395" s="70" t="str"/>
      <c r="L395" s="70" t="str"/>
      <c r="M395" s="70" t="str"/>
      <c r="N395" s="70" t="str"/>
      <c r="O395" s="70" t="str"/>
      <c r="P395" s="27" t="str"/>
      <c r="Q395" s="27" t="str"/>
      <c r="R395" s="27" t="str"/>
      <c r="S395" s="27" t="str"/>
      <c r="T395" s="27" t="str"/>
      <c r="U395" s="27" t="str"/>
      <c r="V395" s="27" t="str"/>
      <c r="W395" s="27" t="str"/>
      <c r="X395" s="71">
        <f>IF(OR(F395="",I395=""),"",ROUND((I395-F395)*1440,2))</f>
        <v/>
      </c>
      <c r="Y395" s="71">
        <f>IF(OR(M395&lt;&gt;"Yes",I395="",N395=""),"",ROUND((N395-I395)*1440,2))</f>
        <v/>
      </c>
      <c r="Z395" s="71">
        <f>IF(OR(F395="",O395=""),"",ROUND((O395-F395)*1440,2))</f>
        <v/>
      </c>
      <c r="AA395" s="72">
        <f>IF(E395="Yes",IF(OR(G395="",P395&lt;&gt;1),1,0),0)</f>
        <v/>
      </c>
      <c r="AB395" s="72">
        <f>IF(E395="Yes",IF(Q395="No",1,0),0)</f>
        <v/>
      </c>
      <c r="AC395" s="72">
        <f>IF(E395="Yes",IF(P395&gt;1,1,0),0)</f>
        <v/>
      </c>
      <c r="AD395" s="72">
        <f>IF(AND(E395="Yes",J395&lt;&gt;"",K395&lt;&gt;"",J395&lt;&gt;K395),1,0)</f>
        <v/>
      </c>
      <c r="AE395" s="72">
        <f>IF(E395="Yes",IF(OR(I395="",X395&gt;U395),1,0),0)</f>
        <v/>
      </c>
      <c r="AF395" s="72">
        <f>IF(M395="Yes",IF(OR(N395="",Y395&gt;V395),1,0),0)</f>
        <v/>
      </c>
      <c r="AG395" s="72">
        <f>IF(E395="Yes",IF(AND(AA395=0,AC395=0,AD395=0,AE395=0,J395&lt;&gt;"",K395&lt;&gt;""),1,0),0)</f>
        <v/>
      </c>
      <c r="AH395" s="27">
        <f>IF(E395&lt;&gt;"Yes","Excluded",IF(OR(AA395=1,AC395=1,AD395=1,AE395=1,AF395=1,AJ395=1),"Fail",IF(OR(AND(AB395=1,OR(R395&lt;&gt;"Yes",S395&lt;&gt;"Yes")),AK395=1),"Warning","Pass")))</f>
        <v/>
      </c>
      <c r="AI395" s="27" t="str"/>
      <c r="AJ395" s="73">
        <f>IF(E395="Yes",IF(OR(O395="",Z395&gt;W395),1,0),0)</f>
        <v/>
      </c>
      <c r="AK395" s="73">
        <f>IF(E395="Yes",IF(T395="Yes",0,1),0)</f>
        <v/>
      </c>
    </row>
    <row r="396">
      <c r="A396" s="27" t="str"/>
      <c r="B396" s="27" t="str"/>
      <c r="C396" s="27" t="str"/>
      <c r="D396" s="27" t="str"/>
      <c r="E396" s="27" t="str"/>
      <c r="F396" s="70" t="str"/>
      <c r="G396" s="70" t="str"/>
      <c r="H396" s="70" t="str"/>
      <c r="I396" s="70" t="str"/>
      <c r="J396" s="70" t="str"/>
      <c r="K396" s="70" t="str"/>
      <c r="L396" s="70" t="str"/>
      <c r="M396" s="70" t="str"/>
      <c r="N396" s="70" t="str"/>
      <c r="O396" s="70" t="str"/>
      <c r="P396" s="27" t="str"/>
      <c r="Q396" s="27" t="str"/>
      <c r="R396" s="27" t="str"/>
      <c r="S396" s="27" t="str"/>
      <c r="T396" s="27" t="str"/>
      <c r="U396" s="27" t="str"/>
      <c r="V396" s="27" t="str"/>
      <c r="W396" s="27" t="str"/>
      <c r="X396" s="71">
        <f>IF(OR(F396="",I396=""),"",ROUND((I396-F396)*1440,2))</f>
        <v/>
      </c>
      <c r="Y396" s="71">
        <f>IF(OR(M396&lt;&gt;"Yes",I396="",N396=""),"",ROUND((N396-I396)*1440,2))</f>
        <v/>
      </c>
      <c r="Z396" s="71">
        <f>IF(OR(F396="",O396=""),"",ROUND((O396-F396)*1440,2))</f>
        <v/>
      </c>
      <c r="AA396" s="72">
        <f>IF(E396="Yes",IF(OR(G396="",P396&lt;&gt;1),1,0),0)</f>
        <v/>
      </c>
      <c r="AB396" s="72">
        <f>IF(E396="Yes",IF(Q396="No",1,0),0)</f>
        <v/>
      </c>
      <c r="AC396" s="72">
        <f>IF(E396="Yes",IF(P396&gt;1,1,0),0)</f>
        <v/>
      </c>
      <c r="AD396" s="72">
        <f>IF(AND(E396="Yes",J396&lt;&gt;"",K396&lt;&gt;"",J396&lt;&gt;K396),1,0)</f>
        <v/>
      </c>
      <c r="AE396" s="72">
        <f>IF(E396="Yes",IF(OR(I396="",X396&gt;U396),1,0),0)</f>
        <v/>
      </c>
      <c r="AF396" s="72">
        <f>IF(M396="Yes",IF(OR(N396="",Y396&gt;V396),1,0),0)</f>
        <v/>
      </c>
      <c r="AG396" s="72">
        <f>IF(E396="Yes",IF(AND(AA396=0,AC396=0,AD396=0,AE396=0,J396&lt;&gt;"",K396&lt;&gt;""),1,0),0)</f>
        <v/>
      </c>
      <c r="AH396" s="27">
        <f>IF(E396&lt;&gt;"Yes","Excluded",IF(OR(AA396=1,AC396=1,AD396=1,AE396=1,AF396=1,AJ396=1),"Fail",IF(OR(AND(AB396=1,OR(R396&lt;&gt;"Yes",S396&lt;&gt;"Yes")),AK396=1),"Warning","Pass")))</f>
        <v/>
      </c>
      <c r="AI396" s="27" t="str"/>
      <c r="AJ396" s="73">
        <f>IF(E396="Yes",IF(OR(O396="",Z396&gt;W396),1,0),0)</f>
        <v/>
      </c>
      <c r="AK396" s="73">
        <f>IF(E396="Yes",IF(T396="Yes",0,1),0)</f>
        <v/>
      </c>
    </row>
    <row r="397">
      <c r="A397" s="27" t="str"/>
      <c r="B397" s="27" t="str"/>
      <c r="C397" s="27" t="str"/>
      <c r="D397" s="27" t="str"/>
      <c r="E397" s="27" t="str"/>
      <c r="F397" s="70" t="str"/>
      <c r="G397" s="70" t="str"/>
      <c r="H397" s="70" t="str"/>
      <c r="I397" s="70" t="str"/>
      <c r="J397" s="70" t="str"/>
      <c r="K397" s="70" t="str"/>
      <c r="L397" s="70" t="str"/>
      <c r="M397" s="70" t="str"/>
      <c r="N397" s="70" t="str"/>
      <c r="O397" s="70" t="str"/>
      <c r="P397" s="27" t="str"/>
      <c r="Q397" s="27" t="str"/>
      <c r="R397" s="27" t="str"/>
      <c r="S397" s="27" t="str"/>
      <c r="T397" s="27" t="str"/>
      <c r="U397" s="27" t="str"/>
      <c r="V397" s="27" t="str"/>
      <c r="W397" s="27" t="str"/>
      <c r="X397" s="71">
        <f>IF(OR(F397="",I397=""),"",ROUND((I397-F397)*1440,2))</f>
        <v/>
      </c>
      <c r="Y397" s="71">
        <f>IF(OR(M397&lt;&gt;"Yes",I397="",N397=""),"",ROUND((N397-I397)*1440,2))</f>
        <v/>
      </c>
      <c r="Z397" s="71">
        <f>IF(OR(F397="",O397=""),"",ROUND((O397-F397)*1440,2))</f>
        <v/>
      </c>
      <c r="AA397" s="72">
        <f>IF(E397="Yes",IF(OR(G397="",P397&lt;&gt;1),1,0),0)</f>
        <v/>
      </c>
      <c r="AB397" s="72">
        <f>IF(E397="Yes",IF(Q397="No",1,0),0)</f>
        <v/>
      </c>
      <c r="AC397" s="72">
        <f>IF(E397="Yes",IF(P397&gt;1,1,0),0)</f>
        <v/>
      </c>
      <c r="AD397" s="72">
        <f>IF(AND(E397="Yes",J397&lt;&gt;"",K397&lt;&gt;"",J397&lt;&gt;K397),1,0)</f>
        <v/>
      </c>
      <c r="AE397" s="72">
        <f>IF(E397="Yes",IF(OR(I397="",X397&gt;U397),1,0),0)</f>
        <v/>
      </c>
      <c r="AF397" s="72">
        <f>IF(M397="Yes",IF(OR(N397="",Y397&gt;V397),1,0),0)</f>
        <v/>
      </c>
      <c r="AG397" s="72">
        <f>IF(E397="Yes",IF(AND(AA397=0,AC397=0,AD397=0,AE397=0,J397&lt;&gt;"",K397&lt;&gt;""),1,0),0)</f>
        <v/>
      </c>
      <c r="AH397" s="27">
        <f>IF(E397&lt;&gt;"Yes","Excluded",IF(OR(AA397=1,AC397=1,AD397=1,AE397=1,AF397=1,AJ397=1),"Fail",IF(OR(AND(AB397=1,OR(R397&lt;&gt;"Yes",S397&lt;&gt;"Yes")),AK397=1),"Warning","Pass")))</f>
        <v/>
      </c>
      <c r="AI397" s="27" t="str"/>
      <c r="AJ397" s="73">
        <f>IF(E397="Yes",IF(OR(O397="",Z397&gt;W397),1,0),0)</f>
        <v/>
      </c>
      <c r="AK397" s="73">
        <f>IF(E397="Yes",IF(T397="Yes",0,1),0)</f>
        <v/>
      </c>
    </row>
    <row r="398">
      <c r="A398" s="27" t="str"/>
      <c r="B398" s="27" t="str"/>
      <c r="C398" s="27" t="str"/>
      <c r="D398" s="27" t="str"/>
      <c r="E398" s="27" t="str"/>
      <c r="F398" s="70" t="str"/>
      <c r="G398" s="70" t="str"/>
      <c r="H398" s="70" t="str"/>
      <c r="I398" s="70" t="str"/>
      <c r="J398" s="70" t="str"/>
      <c r="K398" s="70" t="str"/>
      <c r="L398" s="70" t="str"/>
      <c r="M398" s="70" t="str"/>
      <c r="N398" s="70" t="str"/>
      <c r="O398" s="70" t="str"/>
      <c r="P398" s="27" t="str"/>
      <c r="Q398" s="27" t="str"/>
      <c r="R398" s="27" t="str"/>
      <c r="S398" s="27" t="str"/>
      <c r="T398" s="27" t="str"/>
      <c r="U398" s="27" t="str"/>
      <c r="V398" s="27" t="str"/>
      <c r="W398" s="27" t="str"/>
      <c r="X398" s="71">
        <f>IF(OR(F398="",I398=""),"",ROUND((I398-F398)*1440,2))</f>
        <v/>
      </c>
      <c r="Y398" s="71">
        <f>IF(OR(M398&lt;&gt;"Yes",I398="",N398=""),"",ROUND((N398-I398)*1440,2))</f>
        <v/>
      </c>
      <c r="Z398" s="71">
        <f>IF(OR(F398="",O398=""),"",ROUND((O398-F398)*1440,2))</f>
        <v/>
      </c>
      <c r="AA398" s="72">
        <f>IF(E398="Yes",IF(OR(G398="",P398&lt;&gt;1),1,0),0)</f>
        <v/>
      </c>
      <c r="AB398" s="72">
        <f>IF(E398="Yes",IF(Q398="No",1,0),0)</f>
        <v/>
      </c>
      <c r="AC398" s="72">
        <f>IF(E398="Yes",IF(P398&gt;1,1,0),0)</f>
        <v/>
      </c>
      <c r="AD398" s="72">
        <f>IF(AND(E398="Yes",J398&lt;&gt;"",K398&lt;&gt;"",J398&lt;&gt;K398),1,0)</f>
        <v/>
      </c>
      <c r="AE398" s="72">
        <f>IF(E398="Yes",IF(OR(I398="",X398&gt;U398),1,0),0)</f>
        <v/>
      </c>
      <c r="AF398" s="72">
        <f>IF(M398="Yes",IF(OR(N398="",Y398&gt;V398),1,0),0)</f>
        <v/>
      </c>
      <c r="AG398" s="72">
        <f>IF(E398="Yes",IF(AND(AA398=0,AC398=0,AD398=0,AE398=0,J398&lt;&gt;"",K398&lt;&gt;""),1,0),0)</f>
        <v/>
      </c>
      <c r="AH398" s="27">
        <f>IF(E398&lt;&gt;"Yes","Excluded",IF(OR(AA398=1,AC398=1,AD398=1,AE398=1,AF398=1,AJ398=1),"Fail",IF(OR(AND(AB398=1,OR(R398&lt;&gt;"Yes",S398&lt;&gt;"Yes")),AK398=1),"Warning","Pass")))</f>
        <v/>
      </c>
      <c r="AI398" s="27" t="str"/>
      <c r="AJ398" s="73">
        <f>IF(E398="Yes",IF(OR(O398="",Z398&gt;W398),1,0),0)</f>
        <v/>
      </c>
      <c r="AK398" s="73">
        <f>IF(E398="Yes",IF(T398="Yes",0,1),0)</f>
        <v/>
      </c>
    </row>
    <row r="399">
      <c r="A399" s="27" t="str"/>
      <c r="B399" s="27" t="str"/>
      <c r="C399" s="27" t="str"/>
      <c r="D399" s="27" t="str"/>
      <c r="E399" s="27" t="str"/>
      <c r="F399" s="70" t="str"/>
      <c r="G399" s="70" t="str"/>
      <c r="H399" s="70" t="str"/>
      <c r="I399" s="70" t="str"/>
      <c r="J399" s="70" t="str"/>
      <c r="K399" s="70" t="str"/>
      <c r="L399" s="70" t="str"/>
      <c r="M399" s="70" t="str"/>
      <c r="N399" s="70" t="str"/>
      <c r="O399" s="70" t="str"/>
      <c r="P399" s="27" t="str"/>
      <c r="Q399" s="27" t="str"/>
      <c r="R399" s="27" t="str"/>
      <c r="S399" s="27" t="str"/>
      <c r="T399" s="27" t="str"/>
      <c r="U399" s="27" t="str"/>
      <c r="V399" s="27" t="str"/>
      <c r="W399" s="27" t="str"/>
      <c r="X399" s="71">
        <f>IF(OR(F399="",I399=""),"",ROUND((I399-F399)*1440,2))</f>
        <v/>
      </c>
      <c r="Y399" s="71">
        <f>IF(OR(M399&lt;&gt;"Yes",I399="",N399=""),"",ROUND((N399-I399)*1440,2))</f>
        <v/>
      </c>
      <c r="Z399" s="71">
        <f>IF(OR(F399="",O399=""),"",ROUND((O399-F399)*1440,2))</f>
        <v/>
      </c>
      <c r="AA399" s="72">
        <f>IF(E399="Yes",IF(OR(G399="",P399&lt;&gt;1),1,0),0)</f>
        <v/>
      </c>
      <c r="AB399" s="72">
        <f>IF(E399="Yes",IF(Q399="No",1,0),0)</f>
        <v/>
      </c>
      <c r="AC399" s="72">
        <f>IF(E399="Yes",IF(P399&gt;1,1,0),0)</f>
        <v/>
      </c>
      <c r="AD399" s="72">
        <f>IF(AND(E399="Yes",J399&lt;&gt;"",K399&lt;&gt;"",J399&lt;&gt;K399),1,0)</f>
        <v/>
      </c>
      <c r="AE399" s="72">
        <f>IF(E399="Yes",IF(OR(I399="",X399&gt;U399),1,0),0)</f>
        <v/>
      </c>
      <c r="AF399" s="72">
        <f>IF(M399="Yes",IF(OR(N399="",Y399&gt;V399),1,0),0)</f>
        <v/>
      </c>
      <c r="AG399" s="72">
        <f>IF(E399="Yes",IF(AND(AA399=0,AC399=0,AD399=0,AE399=0,J399&lt;&gt;"",K399&lt;&gt;""),1,0),0)</f>
        <v/>
      </c>
      <c r="AH399" s="27">
        <f>IF(E399&lt;&gt;"Yes","Excluded",IF(OR(AA399=1,AC399=1,AD399=1,AE399=1,AF399=1,AJ399=1),"Fail",IF(OR(AND(AB399=1,OR(R399&lt;&gt;"Yes",S399&lt;&gt;"Yes")),AK399=1),"Warning","Pass")))</f>
        <v/>
      </c>
      <c r="AI399" s="27" t="str"/>
      <c r="AJ399" s="73">
        <f>IF(E399="Yes",IF(OR(O399="",Z399&gt;W399),1,0),0)</f>
        <v/>
      </c>
      <c r="AK399" s="73">
        <f>IF(E399="Yes",IF(T399="Yes",0,1),0)</f>
        <v/>
      </c>
    </row>
    <row r="400">
      <c r="A400" s="27" t="str"/>
      <c r="B400" s="27" t="str"/>
      <c r="C400" s="27" t="str"/>
      <c r="D400" s="27" t="str"/>
      <c r="E400" s="27" t="str"/>
      <c r="F400" s="70" t="str"/>
      <c r="G400" s="70" t="str"/>
      <c r="H400" s="70" t="str"/>
      <c r="I400" s="70" t="str"/>
      <c r="J400" s="70" t="str"/>
      <c r="K400" s="70" t="str"/>
      <c r="L400" s="70" t="str"/>
      <c r="M400" s="70" t="str"/>
      <c r="N400" s="70" t="str"/>
      <c r="O400" s="70" t="str"/>
      <c r="P400" s="27" t="str"/>
      <c r="Q400" s="27" t="str"/>
      <c r="R400" s="27" t="str"/>
      <c r="S400" s="27" t="str"/>
      <c r="T400" s="27" t="str"/>
      <c r="U400" s="27" t="str"/>
      <c r="V400" s="27" t="str"/>
      <c r="W400" s="27" t="str"/>
      <c r="X400" s="71">
        <f>IF(OR(F400="",I400=""),"",ROUND((I400-F400)*1440,2))</f>
        <v/>
      </c>
      <c r="Y400" s="71">
        <f>IF(OR(M400&lt;&gt;"Yes",I400="",N400=""),"",ROUND((N400-I400)*1440,2))</f>
        <v/>
      </c>
      <c r="Z400" s="71">
        <f>IF(OR(F400="",O400=""),"",ROUND((O400-F400)*1440,2))</f>
        <v/>
      </c>
      <c r="AA400" s="72">
        <f>IF(E400="Yes",IF(OR(G400="",P400&lt;&gt;1),1,0),0)</f>
        <v/>
      </c>
      <c r="AB400" s="72">
        <f>IF(E400="Yes",IF(Q400="No",1,0),0)</f>
        <v/>
      </c>
      <c r="AC400" s="72">
        <f>IF(E400="Yes",IF(P400&gt;1,1,0),0)</f>
        <v/>
      </c>
      <c r="AD400" s="72">
        <f>IF(AND(E400="Yes",J400&lt;&gt;"",K400&lt;&gt;"",J400&lt;&gt;K400),1,0)</f>
        <v/>
      </c>
      <c r="AE400" s="72">
        <f>IF(E400="Yes",IF(OR(I400="",X400&gt;U400),1,0),0)</f>
        <v/>
      </c>
      <c r="AF400" s="72">
        <f>IF(M400="Yes",IF(OR(N400="",Y400&gt;V400),1,0),0)</f>
        <v/>
      </c>
      <c r="AG400" s="72">
        <f>IF(E400="Yes",IF(AND(AA400=0,AC400=0,AD400=0,AE400=0,J400&lt;&gt;"",K400&lt;&gt;""),1,0),0)</f>
        <v/>
      </c>
      <c r="AH400" s="27">
        <f>IF(E400&lt;&gt;"Yes","Excluded",IF(OR(AA400=1,AC400=1,AD400=1,AE400=1,AF400=1,AJ400=1),"Fail",IF(OR(AND(AB400=1,OR(R400&lt;&gt;"Yes",S400&lt;&gt;"Yes")),AK400=1),"Warning","Pass")))</f>
        <v/>
      </c>
      <c r="AI400" s="27" t="str"/>
      <c r="AJ400" s="73">
        <f>IF(E400="Yes",IF(OR(O400="",Z400&gt;W400),1,0),0)</f>
        <v/>
      </c>
      <c r="AK400" s="73">
        <f>IF(E400="Yes",IF(T400="Yes",0,1),0)</f>
        <v/>
      </c>
    </row>
    <row r="401">
      <c r="A401" s="27" t="str"/>
      <c r="B401" s="27" t="str"/>
      <c r="C401" s="27" t="str"/>
      <c r="D401" s="27" t="str"/>
      <c r="E401" s="27" t="str"/>
      <c r="F401" s="70" t="str"/>
      <c r="G401" s="70" t="str"/>
      <c r="H401" s="70" t="str"/>
      <c r="I401" s="70" t="str"/>
      <c r="J401" s="70" t="str"/>
      <c r="K401" s="70" t="str"/>
      <c r="L401" s="70" t="str"/>
      <c r="M401" s="70" t="str"/>
      <c r="N401" s="70" t="str"/>
      <c r="O401" s="70" t="str"/>
      <c r="P401" s="27" t="str"/>
      <c r="Q401" s="27" t="str"/>
      <c r="R401" s="27" t="str"/>
      <c r="S401" s="27" t="str"/>
      <c r="T401" s="27" t="str"/>
      <c r="U401" s="27" t="str"/>
      <c r="V401" s="27" t="str"/>
      <c r="W401" s="27" t="str"/>
      <c r="X401" s="71">
        <f>IF(OR(F401="",I401=""),"",ROUND((I401-F401)*1440,2))</f>
        <v/>
      </c>
      <c r="Y401" s="71">
        <f>IF(OR(M401&lt;&gt;"Yes",I401="",N401=""),"",ROUND((N401-I401)*1440,2))</f>
        <v/>
      </c>
      <c r="Z401" s="71">
        <f>IF(OR(F401="",O401=""),"",ROUND((O401-F401)*1440,2))</f>
        <v/>
      </c>
      <c r="AA401" s="72">
        <f>IF(E401="Yes",IF(OR(G401="",P401&lt;&gt;1),1,0),0)</f>
        <v/>
      </c>
      <c r="AB401" s="72">
        <f>IF(E401="Yes",IF(Q401="No",1,0),0)</f>
        <v/>
      </c>
      <c r="AC401" s="72">
        <f>IF(E401="Yes",IF(P401&gt;1,1,0),0)</f>
        <v/>
      </c>
      <c r="AD401" s="72">
        <f>IF(AND(E401="Yes",J401&lt;&gt;"",K401&lt;&gt;"",J401&lt;&gt;K401),1,0)</f>
        <v/>
      </c>
      <c r="AE401" s="72">
        <f>IF(E401="Yes",IF(OR(I401="",X401&gt;U401),1,0),0)</f>
        <v/>
      </c>
      <c r="AF401" s="72">
        <f>IF(M401="Yes",IF(OR(N401="",Y401&gt;V401),1,0),0)</f>
        <v/>
      </c>
      <c r="AG401" s="72">
        <f>IF(E401="Yes",IF(AND(AA401=0,AC401=0,AD401=0,AE401=0,J401&lt;&gt;"",K401&lt;&gt;""),1,0),0)</f>
        <v/>
      </c>
      <c r="AH401" s="27">
        <f>IF(E401&lt;&gt;"Yes","Excluded",IF(OR(AA401=1,AC401=1,AD401=1,AE401=1,AF401=1,AJ401=1),"Fail",IF(OR(AND(AB401=1,OR(R401&lt;&gt;"Yes",S401&lt;&gt;"Yes")),AK401=1),"Warning","Pass")))</f>
        <v/>
      </c>
      <c r="AI401" s="27" t="str"/>
      <c r="AJ401" s="73">
        <f>IF(E401="Yes",IF(OR(O401="",Z401&gt;W401),1,0),0)</f>
        <v/>
      </c>
      <c r="AK401" s="73">
        <f>IF(E401="Yes",IF(T401="Yes",0,1),0)</f>
        <v/>
      </c>
    </row>
    <row r="402">
      <c r="A402" s="27" t="str"/>
      <c r="B402" s="27" t="str"/>
      <c r="C402" s="27" t="str"/>
      <c r="D402" s="27" t="str"/>
      <c r="E402" s="27" t="str"/>
      <c r="F402" s="70" t="str"/>
      <c r="G402" s="70" t="str"/>
      <c r="H402" s="70" t="str"/>
      <c r="I402" s="70" t="str"/>
      <c r="J402" s="70" t="str"/>
      <c r="K402" s="70" t="str"/>
      <c r="L402" s="70" t="str"/>
      <c r="M402" s="70" t="str"/>
      <c r="N402" s="70" t="str"/>
      <c r="O402" s="70" t="str"/>
      <c r="P402" s="27" t="str"/>
      <c r="Q402" s="27" t="str"/>
      <c r="R402" s="27" t="str"/>
      <c r="S402" s="27" t="str"/>
      <c r="T402" s="27" t="str"/>
      <c r="U402" s="27" t="str"/>
      <c r="V402" s="27" t="str"/>
      <c r="W402" s="27" t="str"/>
      <c r="X402" s="71">
        <f>IF(OR(F402="",I402=""),"",ROUND((I402-F402)*1440,2))</f>
        <v/>
      </c>
      <c r="Y402" s="71">
        <f>IF(OR(M402&lt;&gt;"Yes",I402="",N402=""),"",ROUND((N402-I402)*1440,2))</f>
        <v/>
      </c>
      <c r="Z402" s="71">
        <f>IF(OR(F402="",O402=""),"",ROUND((O402-F402)*1440,2))</f>
        <v/>
      </c>
      <c r="AA402" s="72">
        <f>IF(E402="Yes",IF(OR(G402="",P402&lt;&gt;1),1,0),0)</f>
        <v/>
      </c>
      <c r="AB402" s="72">
        <f>IF(E402="Yes",IF(Q402="No",1,0),0)</f>
        <v/>
      </c>
      <c r="AC402" s="72">
        <f>IF(E402="Yes",IF(P402&gt;1,1,0),0)</f>
        <v/>
      </c>
      <c r="AD402" s="72">
        <f>IF(AND(E402="Yes",J402&lt;&gt;"",K402&lt;&gt;"",J402&lt;&gt;K402),1,0)</f>
        <v/>
      </c>
      <c r="AE402" s="72">
        <f>IF(E402="Yes",IF(OR(I402="",X402&gt;U402),1,0),0)</f>
        <v/>
      </c>
      <c r="AF402" s="72">
        <f>IF(M402="Yes",IF(OR(N402="",Y402&gt;V402),1,0),0)</f>
        <v/>
      </c>
      <c r="AG402" s="72">
        <f>IF(E402="Yes",IF(AND(AA402=0,AC402=0,AD402=0,AE402=0,J402&lt;&gt;"",K402&lt;&gt;""),1,0),0)</f>
        <v/>
      </c>
      <c r="AH402" s="27">
        <f>IF(E402&lt;&gt;"Yes","Excluded",IF(OR(AA402=1,AC402=1,AD402=1,AE402=1,AF402=1,AJ402=1),"Fail",IF(OR(AND(AB402=1,OR(R402&lt;&gt;"Yes",S402&lt;&gt;"Yes")),AK402=1),"Warning","Pass")))</f>
        <v/>
      </c>
      <c r="AI402" s="27" t="str"/>
      <c r="AJ402" s="73">
        <f>IF(E402="Yes",IF(OR(O402="",Z402&gt;W402),1,0),0)</f>
        <v/>
      </c>
      <c r="AK402" s="73">
        <f>IF(E402="Yes",IF(T402="Yes",0,1),0)</f>
        <v/>
      </c>
    </row>
    <row r="403">
      <c r="A403" s="27" t="str"/>
      <c r="B403" s="27" t="str"/>
      <c r="C403" s="27" t="str"/>
      <c r="D403" s="27" t="str"/>
      <c r="E403" s="27" t="str"/>
      <c r="F403" s="70" t="str"/>
      <c r="G403" s="70" t="str"/>
      <c r="H403" s="70" t="str"/>
      <c r="I403" s="70" t="str"/>
      <c r="J403" s="70" t="str"/>
      <c r="K403" s="70" t="str"/>
      <c r="L403" s="70" t="str"/>
      <c r="M403" s="70" t="str"/>
      <c r="N403" s="70" t="str"/>
      <c r="O403" s="70" t="str"/>
      <c r="P403" s="27" t="str"/>
      <c r="Q403" s="27" t="str"/>
      <c r="R403" s="27" t="str"/>
      <c r="S403" s="27" t="str"/>
      <c r="T403" s="27" t="str"/>
      <c r="U403" s="27" t="str"/>
      <c r="V403" s="27" t="str"/>
      <c r="W403" s="27" t="str"/>
      <c r="X403" s="71">
        <f>IF(OR(F403="",I403=""),"",ROUND((I403-F403)*1440,2))</f>
        <v/>
      </c>
      <c r="Y403" s="71">
        <f>IF(OR(M403&lt;&gt;"Yes",I403="",N403=""),"",ROUND((N403-I403)*1440,2))</f>
        <v/>
      </c>
      <c r="Z403" s="71">
        <f>IF(OR(F403="",O403=""),"",ROUND((O403-F403)*1440,2))</f>
        <v/>
      </c>
      <c r="AA403" s="72">
        <f>IF(E403="Yes",IF(OR(G403="",P403&lt;&gt;1),1,0),0)</f>
        <v/>
      </c>
      <c r="AB403" s="72">
        <f>IF(E403="Yes",IF(Q403="No",1,0),0)</f>
        <v/>
      </c>
      <c r="AC403" s="72">
        <f>IF(E403="Yes",IF(P403&gt;1,1,0),0)</f>
        <v/>
      </c>
      <c r="AD403" s="72">
        <f>IF(AND(E403="Yes",J403&lt;&gt;"",K403&lt;&gt;"",J403&lt;&gt;K403),1,0)</f>
        <v/>
      </c>
      <c r="AE403" s="72">
        <f>IF(E403="Yes",IF(OR(I403="",X403&gt;U403),1,0),0)</f>
        <v/>
      </c>
      <c r="AF403" s="72">
        <f>IF(M403="Yes",IF(OR(N403="",Y403&gt;V403),1,0),0)</f>
        <v/>
      </c>
      <c r="AG403" s="72">
        <f>IF(E403="Yes",IF(AND(AA403=0,AC403=0,AD403=0,AE403=0,J403&lt;&gt;"",K403&lt;&gt;""),1,0),0)</f>
        <v/>
      </c>
      <c r="AH403" s="27">
        <f>IF(E403&lt;&gt;"Yes","Excluded",IF(OR(AA403=1,AC403=1,AD403=1,AE403=1,AF403=1,AJ403=1),"Fail",IF(OR(AND(AB403=1,OR(R403&lt;&gt;"Yes",S403&lt;&gt;"Yes")),AK403=1),"Warning","Pass")))</f>
        <v/>
      </c>
      <c r="AI403" s="27" t="str"/>
      <c r="AJ403" s="73">
        <f>IF(E403="Yes",IF(OR(O403="",Z403&gt;W403),1,0),0)</f>
        <v/>
      </c>
      <c r="AK403" s="73">
        <f>IF(E403="Yes",IF(T403="Yes",0,1),0)</f>
        <v/>
      </c>
    </row>
    <row r="404">
      <c r="A404" s="27" t="str"/>
      <c r="B404" s="27" t="str"/>
      <c r="C404" s="27" t="str"/>
      <c r="D404" s="27" t="str"/>
      <c r="E404" s="27" t="str"/>
      <c r="F404" s="70" t="str"/>
      <c r="G404" s="70" t="str"/>
      <c r="H404" s="70" t="str"/>
      <c r="I404" s="70" t="str"/>
      <c r="J404" s="70" t="str"/>
      <c r="K404" s="70" t="str"/>
      <c r="L404" s="70" t="str"/>
      <c r="M404" s="70" t="str"/>
      <c r="N404" s="70" t="str"/>
      <c r="O404" s="70" t="str"/>
      <c r="P404" s="27" t="str"/>
      <c r="Q404" s="27" t="str"/>
      <c r="R404" s="27" t="str"/>
      <c r="S404" s="27" t="str"/>
      <c r="T404" s="27" t="str"/>
      <c r="U404" s="27" t="str"/>
      <c r="V404" s="27" t="str"/>
      <c r="W404" s="27" t="str"/>
      <c r="X404" s="71">
        <f>IF(OR(F404="",I404=""),"",ROUND((I404-F404)*1440,2))</f>
        <v/>
      </c>
      <c r="Y404" s="71">
        <f>IF(OR(M404&lt;&gt;"Yes",I404="",N404=""),"",ROUND((N404-I404)*1440,2))</f>
        <v/>
      </c>
      <c r="Z404" s="71">
        <f>IF(OR(F404="",O404=""),"",ROUND((O404-F404)*1440,2))</f>
        <v/>
      </c>
      <c r="AA404" s="72">
        <f>IF(E404="Yes",IF(OR(G404="",P404&lt;&gt;1),1,0),0)</f>
        <v/>
      </c>
      <c r="AB404" s="72">
        <f>IF(E404="Yes",IF(Q404="No",1,0),0)</f>
        <v/>
      </c>
      <c r="AC404" s="72">
        <f>IF(E404="Yes",IF(P404&gt;1,1,0),0)</f>
        <v/>
      </c>
      <c r="AD404" s="72">
        <f>IF(AND(E404="Yes",J404&lt;&gt;"",K404&lt;&gt;"",J404&lt;&gt;K404),1,0)</f>
        <v/>
      </c>
      <c r="AE404" s="72">
        <f>IF(E404="Yes",IF(OR(I404="",X404&gt;U404),1,0),0)</f>
        <v/>
      </c>
      <c r="AF404" s="72">
        <f>IF(M404="Yes",IF(OR(N404="",Y404&gt;V404),1,0),0)</f>
        <v/>
      </c>
      <c r="AG404" s="72">
        <f>IF(E404="Yes",IF(AND(AA404=0,AC404=0,AD404=0,AE404=0,J404&lt;&gt;"",K404&lt;&gt;""),1,0),0)</f>
        <v/>
      </c>
      <c r="AH404" s="27">
        <f>IF(E404&lt;&gt;"Yes","Excluded",IF(OR(AA404=1,AC404=1,AD404=1,AE404=1,AF404=1,AJ404=1),"Fail",IF(OR(AND(AB404=1,OR(R404&lt;&gt;"Yes",S404&lt;&gt;"Yes")),AK404=1),"Warning","Pass")))</f>
        <v/>
      </c>
      <c r="AI404" s="27" t="str"/>
      <c r="AJ404" s="73">
        <f>IF(E404="Yes",IF(OR(O404="",Z404&gt;W404),1,0),0)</f>
        <v/>
      </c>
      <c r="AK404" s="73">
        <f>IF(E404="Yes",IF(T404="Yes",0,1),0)</f>
        <v/>
      </c>
    </row>
    <row r="405">
      <c r="A405" s="27" t="str"/>
      <c r="B405" s="27" t="str"/>
      <c r="C405" s="27" t="str"/>
      <c r="D405" s="27" t="str"/>
      <c r="E405" s="27" t="str"/>
      <c r="F405" s="70" t="str"/>
      <c r="G405" s="70" t="str"/>
      <c r="H405" s="70" t="str"/>
      <c r="I405" s="70" t="str"/>
      <c r="J405" s="70" t="str"/>
      <c r="K405" s="70" t="str"/>
      <c r="L405" s="70" t="str"/>
      <c r="M405" s="70" t="str"/>
      <c r="N405" s="70" t="str"/>
      <c r="O405" s="70" t="str"/>
      <c r="P405" s="27" t="str"/>
      <c r="Q405" s="27" t="str"/>
      <c r="R405" s="27" t="str"/>
      <c r="S405" s="27" t="str"/>
      <c r="T405" s="27" t="str"/>
      <c r="U405" s="27" t="str"/>
      <c r="V405" s="27" t="str"/>
      <c r="W405" s="27" t="str"/>
      <c r="X405" s="71">
        <f>IF(OR(F405="",I405=""),"",ROUND((I405-F405)*1440,2))</f>
        <v/>
      </c>
      <c r="Y405" s="71">
        <f>IF(OR(M405&lt;&gt;"Yes",I405="",N405=""),"",ROUND((N405-I405)*1440,2))</f>
        <v/>
      </c>
      <c r="Z405" s="71">
        <f>IF(OR(F405="",O405=""),"",ROUND((O405-F405)*1440,2))</f>
        <v/>
      </c>
      <c r="AA405" s="72">
        <f>IF(E405="Yes",IF(OR(G405="",P405&lt;&gt;1),1,0),0)</f>
        <v/>
      </c>
      <c r="AB405" s="72">
        <f>IF(E405="Yes",IF(Q405="No",1,0),0)</f>
        <v/>
      </c>
      <c r="AC405" s="72">
        <f>IF(E405="Yes",IF(P405&gt;1,1,0),0)</f>
        <v/>
      </c>
      <c r="AD405" s="72">
        <f>IF(AND(E405="Yes",J405&lt;&gt;"",K405&lt;&gt;"",J405&lt;&gt;K405),1,0)</f>
        <v/>
      </c>
      <c r="AE405" s="72">
        <f>IF(E405="Yes",IF(OR(I405="",X405&gt;U405),1,0),0)</f>
        <v/>
      </c>
      <c r="AF405" s="72">
        <f>IF(M405="Yes",IF(OR(N405="",Y405&gt;V405),1,0),0)</f>
        <v/>
      </c>
      <c r="AG405" s="72">
        <f>IF(E405="Yes",IF(AND(AA405=0,AC405=0,AD405=0,AE405=0,J405&lt;&gt;"",K405&lt;&gt;""),1,0),0)</f>
        <v/>
      </c>
      <c r="AH405" s="27">
        <f>IF(E405&lt;&gt;"Yes","Excluded",IF(OR(AA405=1,AC405=1,AD405=1,AE405=1,AF405=1,AJ405=1),"Fail",IF(OR(AND(AB405=1,OR(R405&lt;&gt;"Yes",S405&lt;&gt;"Yes")),AK405=1),"Warning","Pass")))</f>
        <v/>
      </c>
      <c r="AI405" s="27" t="str"/>
      <c r="AJ405" s="73">
        <f>IF(E405="Yes",IF(OR(O405="",Z405&gt;W405),1,0),0)</f>
        <v/>
      </c>
      <c r="AK405" s="73">
        <f>IF(E405="Yes",IF(T405="Yes",0,1),0)</f>
        <v/>
      </c>
    </row>
    <row r="406">
      <c r="A406" s="27" t="str"/>
      <c r="B406" s="27" t="str"/>
      <c r="C406" s="27" t="str"/>
      <c r="D406" s="27" t="str"/>
      <c r="E406" s="27" t="str"/>
      <c r="F406" s="70" t="str"/>
      <c r="G406" s="70" t="str"/>
      <c r="H406" s="70" t="str"/>
      <c r="I406" s="70" t="str"/>
      <c r="J406" s="70" t="str"/>
      <c r="K406" s="70" t="str"/>
      <c r="L406" s="70" t="str"/>
      <c r="M406" s="70" t="str"/>
      <c r="N406" s="70" t="str"/>
      <c r="O406" s="70" t="str"/>
      <c r="P406" s="27" t="str"/>
      <c r="Q406" s="27" t="str"/>
      <c r="R406" s="27" t="str"/>
      <c r="S406" s="27" t="str"/>
      <c r="T406" s="27" t="str"/>
      <c r="U406" s="27" t="str"/>
      <c r="V406" s="27" t="str"/>
      <c r="W406" s="27" t="str"/>
      <c r="X406" s="71">
        <f>IF(OR(F406="",I406=""),"",ROUND((I406-F406)*1440,2))</f>
        <v/>
      </c>
      <c r="Y406" s="71">
        <f>IF(OR(M406&lt;&gt;"Yes",I406="",N406=""),"",ROUND((N406-I406)*1440,2))</f>
        <v/>
      </c>
      <c r="Z406" s="71">
        <f>IF(OR(F406="",O406=""),"",ROUND((O406-F406)*1440,2))</f>
        <v/>
      </c>
      <c r="AA406" s="72">
        <f>IF(E406="Yes",IF(OR(G406="",P406&lt;&gt;1),1,0),0)</f>
        <v/>
      </c>
      <c r="AB406" s="72">
        <f>IF(E406="Yes",IF(Q406="No",1,0),0)</f>
        <v/>
      </c>
      <c r="AC406" s="72">
        <f>IF(E406="Yes",IF(P406&gt;1,1,0),0)</f>
        <v/>
      </c>
      <c r="AD406" s="72">
        <f>IF(AND(E406="Yes",J406&lt;&gt;"",K406&lt;&gt;"",J406&lt;&gt;K406),1,0)</f>
        <v/>
      </c>
      <c r="AE406" s="72">
        <f>IF(E406="Yes",IF(OR(I406="",X406&gt;U406),1,0),0)</f>
        <v/>
      </c>
      <c r="AF406" s="72">
        <f>IF(M406="Yes",IF(OR(N406="",Y406&gt;V406),1,0),0)</f>
        <v/>
      </c>
      <c r="AG406" s="72">
        <f>IF(E406="Yes",IF(AND(AA406=0,AC406=0,AD406=0,AE406=0,J406&lt;&gt;"",K406&lt;&gt;""),1,0),0)</f>
        <v/>
      </c>
      <c r="AH406" s="27">
        <f>IF(E406&lt;&gt;"Yes","Excluded",IF(OR(AA406=1,AC406=1,AD406=1,AE406=1,AF406=1,AJ406=1),"Fail",IF(OR(AND(AB406=1,OR(R406&lt;&gt;"Yes",S406&lt;&gt;"Yes")),AK406=1),"Warning","Pass")))</f>
        <v/>
      </c>
      <c r="AI406" s="27" t="str"/>
      <c r="AJ406" s="73">
        <f>IF(E406="Yes",IF(OR(O406="",Z406&gt;W406),1,0),0)</f>
        <v/>
      </c>
      <c r="AK406" s="73">
        <f>IF(E406="Yes",IF(T406="Yes",0,1),0)</f>
        <v/>
      </c>
    </row>
    <row r="407">
      <c r="A407" s="27" t="str"/>
      <c r="B407" s="27" t="str"/>
      <c r="C407" s="27" t="str"/>
      <c r="D407" s="27" t="str"/>
      <c r="E407" s="27" t="str"/>
      <c r="F407" s="70" t="str"/>
      <c r="G407" s="70" t="str"/>
      <c r="H407" s="70" t="str"/>
      <c r="I407" s="70" t="str"/>
      <c r="J407" s="70" t="str"/>
      <c r="K407" s="70" t="str"/>
      <c r="L407" s="70" t="str"/>
      <c r="M407" s="70" t="str"/>
      <c r="N407" s="70" t="str"/>
      <c r="O407" s="70" t="str"/>
      <c r="P407" s="27" t="str"/>
      <c r="Q407" s="27" t="str"/>
      <c r="R407" s="27" t="str"/>
      <c r="S407" s="27" t="str"/>
      <c r="T407" s="27" t="str"/>
      <c r="U407" s="27" t="str"/>
      <c r="V407" s="27" t="str"/>
      <c r="W407" s="27" t="str"/>
      <c r="X407" s="71">
        <f>IF(OR(F407="",I407=""),"",ROUND((I407-F407)*1440,2))</f>
        <v/>
      </c>
      <c r="Y407" s="71">
        <f>IF(OR(M407&lt;&gt;"Yes",I407="",N407=""),"",ROUND((N407-I407)*1440,2))</f>
        <v/>
      </c>
      <c r="Z407" s="71">
        <f>IF(OR(F407="",O407=""),"",ROUND((O407-F407)*1440,2))</f>
        <v/>
      </c>
      <c r="AA407" s="72">
        <f>IF(E407="Yes",IF(OR(G407="",P407&lt;&gt;1),1,0),0)</f>
        <v/>
      </c>
      <c r="AB407" s="72">
        <f>IF(E407="Yes",IF(Q407="No",1,0),0)</f>
        <v/>
      </c>
      <c r="AC407" s="72">
        <f>IF(E407="Yes",IF(P407&gt;1,1,0),0)</f>
        <v/>
      </c>
      <c r="AD407" s="72">
        <f>IF(AND(E407="Yes",J407&lt;&gt;"",K407&lt;&gt;"",J407&lt;&gt;K407),1,0)</f>
        <v/>
      </c>
      <c r="AE407" s="72">
        <f>IF(E407="Yes",IF(OR(I407="",X407&gt;U407),1,0),0)</f>
        <v/>
      </c>
      <c r="AF407" s="72">
        <f>IF(M407="Yes",IF(OR(N407="",Y407&gt;V407),1,0),0)</f>
        <v/>
      </c>
      <c r="AG407" s="72">
        <f>IF(E407="Yes",IF(AND(AA407=0,AC407=0,AD407=0,AE407=0,J407&lt;&gt;"",K407&lt;&gt;""),1,0),0)</f>
        <v/>
      </c>
      <c r="AH407" s="27">
        <f>IF(E407&lt;&gt;"Yes","Excluded",IF(OR(AA407=1,AC407=1,AD407=1,AE407=1,AF407=1,AJ407=1),"Fail",IF(OR(AND(AB407=1,OR(R407&lt;&gt;"Yes",S407&lt;&gt;"Yes")),AK407=1),"Warning","Pass")))</f>
        <v/>
      </c>
      <c r="AI407" s="27" t="str"/>
      <c r="AJ407" s="73">
        <f>IF(E407="Yes",IF(OR(O407="",Z407&gt;W407),1,0),0)</f>
        <v/>
      </c>
      <c r="AK407" s="73">
        <f>IF(E407="Yes",IF(T407="Yes",0,1),0)</f>
        <v/>
      </c>
    </row>
    <row r="408">
      <c r="A408" s="27" t="str"/>
      <c r="B408" s="27" t="str"/>
      <c r="C408" s="27" t="str"/>
      <c r="D408" s="27" t="str"/>
      <c r="E408" s="27" t="str"/>
      <c r="F408" s="70" t="str"/>
      <c r="G408" s="70" t="str"/>
      <c r="H408" s="70" t="str"/>
      <c r="I408" s="70" t="str"/>
      <c r="J408" s="70" t="str"/>
      <c r="K408" s="70" t="str"/>
      <c r="L408" s="70" t="str"/>
      <c r="M408" s="70" t="str"/>
      <c r="N408" s="70" t="str"/>
      <c r="O408" s="70" t="str"/>
      <c r="P408" s="27" t="str"/>
      <c r="Q408" s="27" t="str"/>
      <c r="R408" s="27" t="str"/>
      <c r="S408" s="27" t="str"/>
      <c r="T408" s="27" t="str"/>
      <c r="U408" s="27" t="str"/>
      <c r="V408" s="27" t="str"/>
      <c r="W408" s="27" t="str"/>
      <c r="X408" s="71">
        <f>IF(OR(F408="",I408=""),"",ROUND((I408-F408)*1440,2))</f>
        <v/>
      </c>
      <c r="Y408" s="71">
        <f>IF(OR(M408&lt;&gt;"Yes",I408="",N408=""),"",ROUND((N408-I408)*1440,2))</f>
        <v/>
      </c>
      <c r="Z408" s="71">
        <f>IF(OR(F408="",O408=""),"",ROUND((O408-F408)*1440,2))</f>
        <v/>
      </c>
      <c r="AA408" s="72">
        <f>IF(E408="Yes",IF(OR(G408="",P408&lt;&gt;1),1,0),0)</f>
        <v/>
      </c>
      <c r="AB408" s="72">
        <f>IF(E408="Yes",IF(Q408="No",1,0),0)</f>
        <v/>
      </c>
      <c r="AC408" s="72">
        <f>IF(E408="Yes",IF(P408&gt;1,1,0),0)</f>
        <v/>
      </c>
      <c r="AD408" s="72">
        <f>IF(AND(E408="Yes",J408&lt;&gt;"",K408&lt;&gt;"",J408&lt;&gt;K408),1,0)</f>
        <v/>
      </c>
      <c r="AE408" s="72">
        <f>IF(E408="Yes",IF(OR(I408="",X408&gt;U408),1,0),0)</f>
        <v/>
      </c>
      <c r="AF408" s="72">
        <f>IF(M408="Yes",IF(OR(N408="",Y408&gt;V408),1,0),0)</f>
        <v/>
      </c>
      <c r="AG408" s="72">
        <f>IF(E408="Yes",IF(AND(AA408=0,AC408=0,AD408=0,AE408=0,J408&lt;&gt;"",K408&lt;&gt;""),1,0),0)</f>
        <v/>
      </c>
      <c r="AH408" s="27">
        <f>IF(E408&lt;&gt;"Yes","Excluded",IF(OR(AA408=1,AC408=1,AD408=1,AE408=1,AF408=1,AJ408=1),"Fail",IF(OR(AND(AB408=1,OR(R408&lt;&gt;"Yes",S408&lt;&gt;"Yes")),AK408=1),"Warning","Pass")))</f>
        <v/>
      </c>
      <c r="AI408" s="27" t="str"/>
      <c r="AJ408" s="73">
        <f>IF(E408="Yes",IF(OR(O408="",Z408&gt;W408),1,0),0)</f>
        <v/>
      </c>
      <c r="AK408" s="73">
        <f>IF(E408="Yes",IF(T408="Yes",0,1),0)</f>
        <v/>
      </c>
    </row>
    <row r="409">
      <c r="A409" s="27" t="str"/>
      <c r="B409" s="27" t="str"/>
      <c r="C409" s="27" t="str"/>
      <c r="D409" s="27" t="str"/>
      <c r="E409" s="27" t="str"/>
      <c r="F409" s="70" t="str"/>
      <c r="G409" s="70" t="str"/>
      <c r="H409" s="70" t="str"/>
      <c r="I409" s="70" t="str"/>
      <c r="J409" s="70" t="str"/>
      <c r="K409" s="70" t="str"/>
      <c r="L409" s="70" t="str"/>
      <c r="M409" s="70" t="str"/>
      <c r="N409" s="70" t="str"/>
      <c r="O409" s="70" t="str"/>
      <c r="P409" s="27" t="str"/>
      <c r="Q409" s="27" t="str"/>
      <c r="R409" s="27" t="str"/>
      <c r="S409" s="27" t="str"/>
      <c r="T409" s="27" t="str"/>
      <c r="U409" s="27" t="str"/>
      <c r="V409" s="27" t="str"/>
      <c r="W409" s="27" t="str"/>
      <c r="X409" s="71">
        <f>IF(OR(F409="",I409=""),"",ROUND((I409-F409)*1440,2))</f>
        <v/>
      </c>
      <c r="Y409" s="71">
        <f>IF(OR(M409&lt;&gt;"Yes",I409="",N409=""),"",ROUND((N409-I409)*1440,2))</f>
        <v/>
      </c>
      <c r="Z409" s="71">
        <f>IF(OR(F409="",O409=""),"",ROUND((O409-F409)*1440,2))</f>
        <v/>
      </c>
      <c r="AA409" s="72">
        <f>IF(E409="Yes",IF(OR(G409="",P409&lt;&gt;1),1,0),0)</f>
        <v/>
      </c>
      <c r="AB409" s="72">
        <f>IF(E409="Yes",IF(Q409="No",1,0),0)</f>
        <v/>
      </c>
      <c r="AC409" s="72">
        <f>IF(E409="Yes",IF(P409&gt;1,1,0),0)</f>
        <v/>
      </c>
      <c r="AD409" s="72">
        <f>IF(AND(E409="Yes",J409&lt;&gt;"",K409&lt;&gt;"",J409&lt;&gt;K409),1,0)</f>
        <v/>
      </c>
      <c r="AE409" s="72">
        <f>IF(E409="Yes",IF(OR(I409="",X409&gt;U409),1,0),0)</f>
        <v/>
      </c>
      <c r="AF409" s="72">
        <f>IF(M409="Yes",IF(OR(N409="",Y409&gt;V409),1,0),0)</f>
        <v/>
      </c>
      <c r="AG409" s="72">
        <f>IF(E409="Yes",IF(AND(AA409=0,AC409=0,AD409=0,AE409=0,J409&lt;&gt;"",K409&lt;&gt;""),1,0),0)</f>
        <v/>
      </c>
      <c r="AH409" s="27">
        <f>IF(E409&lt;&gt;"Yes","Excluded",IF(OR(AA409=1,AC409=1,AD409=1,AE409=1,AF409=1,AJ409=1),"Fail",IF(OR(AND(AB409=1,OR(R409&lt;&gt;"Yes",S409&lt;&gt;"Yes")),AK409=1),"Warning","Pass")))</f>
        <v/>
      </c>
      <c r="AI409" s="27" t="str"/>
      <c r="AJ409" s="73">
        <f>IF(E409="Yes",IF(OR(O409="",Z409&gt;W409),1,0),0)</f>
        <v/>
      </c>
      <c r="AK409" s="73">
        <f>IF(E409="Yes",IF(T409="Yes",0,1),0)</f>
        <v/>
      </c>
    </row>
    <row r="410">
      <c r="A410" s="27" t="str"/>
      <c r="B410" s="27" t="str"/>
      <c r="C410" s="27" t="str"/>
      <c r="D410" s="27" t="str"/>
      <c r="E410" s="27" t="str"/>
      <c r="F410" s="70" t="str"/>
      <c r="G410" s="70" t="str"/>
      <c r="H410" s="70" t="str"/>
      <c r="I410" s="70" t="str"/>
      <c r="J410" s="70" t="str"/>
      <c r="K410" s="70" t="str"/>
      <c r="L410" s="70" t="str"/>
      <c r="M410" s="70" t="str"/>
      <c r="N410" s="70" t="str"/>
      <c r="O410" s="70" t="str"/>
      <c r="P410" s="27" t="str"/>
      <c r="Q410" s="27" t="str"/>
      <c r="R410" s="27" t="str"/>
      <c r="S410" s="27" t="str"/>
      <c r="T410" s="27" t="str"/>
      <c r="U410" s="27" t="str"/>
      <c r="V410" s="27" t="str"/>
      <c r="W410" s="27" t="str"/>
      <c r="X410" s="71">
        <f>IF(OR(F410="",I410=""),"",ROUND((I410-F410)*1440,2))</f>
        <v/>
      </c>
      <c r="Y410" s="71">
        <f>IF(OR(M410&lt;&gt;"Yes",I410="",N410=""),"",ROUND((N410-I410)*1440,2))</f>
        <v/>
      </c>
      <c r="Z410" s="71">
        <f>IF(OR(F410="",O410=""),"",ROUND((O410-F410)*1440,2))</f>
        <v/>
      </c>
      <c r="AA410" s="72">
        <f>IF(E410="Yes",IF(OR(G410="",P410&lt;&gt;1),1,0),0)</f>
        <v/>
      </c>
      <c r="AB410" s="72">
        <f>IF(E410="Yes",IF(Q410="No",1,0),0)</f>
        <v/>
      </c>
      <c r="AC410" s="72">
        <f>IF(E410="Yes",IF(P410&gt;1,1,0),0)</f>
        <v/>
      </c>
      <c r="AD410" s="72">
        <f>IF(AND(E410="Yes",J410&lt;&gt;"",K410&lt;&gt;"",J410&lt;&gt;K410),1,0)</f>
        <v/>
      </c>
      <c r="AE410" s="72">
        <f>IF(E410="Yes",IF(OR(I410="",X410&gt;U410),1,0),0)</f>
        <v/>
      </c>
      <c r="AF410" s="72">
        <f>IF(M410="Yes",IF(OR(N410="",Y410&gt;V410),1,0),0)</f>
        <v/>
      </c>
      <c r="AG410" s="72">
        <f>IF(E410="Yes",IF(AND(AA410=0,AC410=0,AD410=0,AE410=0,J410&lt;&gt;"",K410&lt;&gt;""),1,0),0)</f>
        <v/>
      </c>
      <c r="AH410" s="27">
        <f>IF(E410&lt;&gt;"Yes","Excluded",IF(OR(AA410=1,AC410=1,AD410=1,AE410=1,AF410=1,AJ410=1),"Fail",IF(OR(AND(AB410=1,OR(R410&lt;&gt;"Yes",S410&lt;&gt;"Yes")),AK410=1),"Warning","Pass")))</f>
        <v/>
      </c>
      <c r="AI410" s="27" t="str"/>
      <c r="AJ410" s="73">
        <f>IF(E410="Yes",IF(OR(O410="",Z410&gt;W410),1,0),0)</f>
        <v/>
      </c>
      <c r="AK410" s="73">
        <f>IF(E410="Yes",IF(T410="Yes",0,1),0)</f>
        <v/>
      </c>
    </row>
    <row r="411">
      <c r="A411" s="27" t="str"/>
      <c r="B411" s="27" t="str"/>
      <c r="C411" s="27" t="str"/>
      <c r="D411" s="27" t="str"/>
      <c r="E411" s="27" t="str"/>
      <c r="F411" s="70" t="str"/>
      <c r="G411" s="70" t="str"/>
      <c r="H411" s="70" t="str"/>
      <c r="I411" s="70" t="str"/>
      <c r="J411" s="70" t="str"/>
      <c r="K411" s="70" t="str"/>
      <c r="L411" s="70" t="str"/>
      <c r="M411" s="70" t="str"/>
      <c r="N411" s="70" t="str"/>
      <c r="O411" s="70" t="str"/>
      <c r="P411" s="27" t="str"/>
      <c r="Q411" s="27" t="str"/>
      <c r="R411" s="27" t="str"/>
      <c r="S411" s="27" t="str"/>
      <c r="T411" s="27" t="str"/>
      <c r="U411" s="27" t="str"/>
      <c r="V411" s="27" t="str"/>
      <c r="W411" s="27" t="str"/>
      <c r="X411" s="71">
        <f>IF(OR(F411="",I411=""),"",ROUND((I411-F411)*1440,2))</f>
        <v/>
      </c>
      <c r="Y411" s="71">
        <f>IF(OR(M411&lt;&gt;"Yes",I411="",N411=""),"",ROUND((N411-I411)*1440,2))</f>
        <v/>
      </c>
      <c r="Z411" s="71">
        <f>IF(OR(F411="",O411=""),"",ROUND((O411-F411)*1440,2))</f>
        <v/>
      </c>
      <c r="AA411" s="72">
        <f>IF(E411="Yes",IF(OR(G411="",P411&lt;&gt;1),1,0),0)</f>
        <v/>
      </c>
      <c r="AB411" s="72">
        <f>IF(E411="Yes",IF(Q411="No",1,0),0)</f>
        <v/>
      </c>
      <c r="AC411" s="72">
        <f>IF(E411="Yes",IF(P411&gt;1,1,0),0)</f>
        <v/>
      </c>
      <c r="AD411" s="72">
        <f>IF(AND(E411="Yes",J411&lt;&gt;"",K411&lt;&gt;"",J411&lt;&gt;K411),1,0)</f>
        <v/>
      </c>
      <c r="AE411" s="72">
        <f>IF(E411="Yes",IF(OR(I411="",X411&gt;U411),1,0),0)</f>
        <v/>
      </c>
      <c r="AF411" s="72">
        <f>IF(M411="Yes",IF(OR(N411="",Y411&gt;V411),1,0),0)</f>
        <v/>
      </c>
      <c r="AG411" s="72">
        <f>IF(E411="Yes",IF(AND(AA411=0,AC411=0,AD411=0,AE411=0,J411&lt;&gt;"",K411&lt;&gt;""),1,0),0)</f>
        <v/>
      </c>
      <c r="AH411" s="27">
        <f>IF(E411&lt;&gt;"Yes","Excluded",IF(OR(AA411=1,AC411=1,AD411=1,AE411=1,AF411=1,AJ411=1),"Fail",IF(OR(AND(AB411=1,OR(R411&lt;&gt;"Yes",S411&lt;&gt;"Yes")),AK411=1),"Warning","Pass")))</f>
        <v/>
      </c>
      <c r="AI411" s="27" t="str"/>
      <c r="AJ411" s="73">
        <f>IF(E411="Yes",IF(OR(O411="",Z411&gt;W411),1,0),0)</f>
        <v/>
      </c>
      <c r="AK411" s="73">
        <f>IF(E411="Yes",IF(T411="Yes",0,1),0)</f>
        <v/>
      </c>
    </row>
    <row r="412">
      <c r="A412" s="27" t="str"/>
      <c r="B412" s="27" t="str"/>
      <c r="C412" s="27" t="str"/>
      <c r="D412" s="27" t="str"/>
      <c r="E412" s="27" t="str"/>
      <c r="F412" s="70" t="str"/>
      <c r="G412" s="70" t="str"/>
      <c r="H412" s="70" t="str"/>
      <c r="I412" s="70" t="str"/>
      <c r="J412" s="70" t="str"/>
      <c r="K412" s="70" t="str"/>
      <c r="L412" s="70" t="str"/>
      <c r="M412" s="70" t="str"/>
      <c r="N412" s="70" t="str"/>
      <c r="O412" s="70" t="str"/>
      <c r="P412" s="27" t="str"/>
      <c r="Q412" s="27" t="str"/>
      <c r="R412" s="27" t="str"/>
      <c r="S412" s="27" t="str"/>
      <c r="T412" s="27" t="str"/>
      <c r="U412" s="27" t="str"/>
      <c r="V412" s="27" t="str"/>
      <c r="W412" s="27" t="str"/>
      <c r="X412" s="71">
        <f>IF(OR(F412="",I412=""),"",ROUND((I412-F412)*1440,2))</f>
        <v/>
      </c>
      <c r="Y412" s="71">
        <f>IF(OR(M412&lt;&gt;"Yes",I412="",N412=""),"",ROUND((N412-I412)*1440,2))</f>
        <v/>
      </c>
      <c r="Z412" s="71">
        <f>IF(OR(F412="",O412=""),"",ROUND((O412-F412)*1440,2))</f>
        <v/>
      </c>
      <c r="AA412" s="72">
        <f>IF(E412="Yes",IF(OR(G412="",P412&lt;&gt;1),1,0),0)</f>
        <v/>
      </c>
      <c r="AB412" s="72">
        <f>IF(E412="Yes",IF(Q412="No",1,0),0)</f>
        <v/>
      </c>
      <c r="AC412" s="72">
        <f>IF(E412="Yes",IF(P412&gt;1,1,0),0)</f>
        <v/>
      </c>
      <c r="AD412" s="72">
        <f>IF(AND(E412="Yes",J412&lt;&gt;"",K412&lt;&gt;"",J412&lt;&gt;K412),1,0)</f>
        <v/>
      </c>
      <c r="AE412" s="72">
        <f>IF(E412="Yes",IF(OR(I412="",X412&gt;U412),1,0),0)</f>
        <v/>
      </c>
      <c r="AF412" s="72">
        <f>IF(M412="Yes",IF(OR(N412="",Y412&gt;V412),1,0),0)</f>
        <v/>
      </c>
      <c r="AG412" s="72">
        <f>IF(E412="Yes",IF(AND(AA412=0,AC412=0,AD412=0,AE412=0,J412&lt;&gt;"",K412&lt;&gt;""),1,0),0)</f>
        <v/>
      </c>
      <c r="AH412" s="27">
        <f>IF(E412&lt;&gt;"Yes","Excluded",IF(OR(AA412=1,AC412=1,AD412=1,AE412=1,AF412=1,AJ412=1),"Fail",IF(OR(AND(AB412=1,OR(R412&lt;&gt;"Yes",S412&lt;&gt;"Yes")),AK412=1),"Warning","Pass")))</f>
        <v/>
      </c>
      <c r="AI412" s="27" t="str"/>
      <c r="AJ412" s="73">
        <f>IF(E412="Yes",IF(OR(O412="",Z412&gt;W412),1,0),0)</f>
        <v/>
      </c>
      <c r="AK412" s="73">
        <f>IF(E412="Yes",IF(T412="Yes",0,1),0)</f>
        <v/>
      </c>
    </row>
    <row r="413">
      <c r="A413" s="27" t="str"/>
      <c r="B413" s="27" t="str"/>
      <c r="C413" s="27" t="str"/>
      <c r="D413" s="27" t="str"/>
      <c r="E413" s="27" t="str"/>
      <c r="F413" s="70" t="str"/>
      <c r="G413" s="70" t="str"/>
      <c r="H413" s="70" t="str"/>
      <c r="I413" s="70" t="str"/>
      <c r="J413" s="70" t="str"/>
      <c r="K413" s="70" t="str"/>
      <c r="L413" s="70" t="str"/>
      <c r="M413" s="70" t="str"/>
      <c r="N413" s="70" t="str"/>
      <c r="O413" s="70" t="str"/>
      <c r="P413" s="27" t="str"/>
      <c r="Q413" s="27" t="str"/>
      <c r="R413" s="27" t="str"/>
      <c r="S413" s="27" t="str"/>
      <c r="T413" s="27" t="str"/>
      <c r="U413" s="27" t="str"/>
      <c r="V413" s="27" t="str"/>
      <c r="W413" s="27" t="str"/>
      <c r="X413" s="71">
        <f>IF(OR(F413="",I413=""),"",ROUND((I413-F413)*1440,2))</f>
        <v/>
      </c>
      <c r="Y413" s="71">
        <f>IF(OR(M413&lt;&gt;"Yes",I413="",N413=""),"",ROUND((N413-I413)*1440,2))</f>
        <v/>
      </c>
      <c r="Z413" s="71">
        <f>IF(OR(F413="",O413=""),"",ROUND((O413-F413)*1440,2))</f>
        <v/>
      </c>
      <c r="AA413" s="72">
        <f>IF(E413="Yes",IF(OR(G413="",P413&lt;&gt;1),1,0),0)</f>
        <v/>
      </c>
      <c r="AB413" s="72">
        <f>IF(E413="Yes",IF(Q413="No",1,0),0)</f>
        <v/>
      </c>
      <c r="AC413" s="72">
        <f>IF(E413="Yes",IF(P413&gt;1,1,0),0)</f>
        <v/>
      </c>
      <c r="AD413" s="72">
        <f>IF(AND(E413="Yes",J413&lt;&gt;"",K413&lt;&gt;"",J413&lt;&gt;K413),1,0)</f>
        <v/>
      </c>
      <c r="AE413" s="72">
        <f>IF(E413="Yes",IF(OR(I413="",X413&gt;U413),1,0),0)</f>
        <v/>
      </c>
      <c r="AF413" s="72">
        <f>IF(M413="Yes",IF(OR(N413="",Y413&gt;V413),1,0),0)</f>
        <v/>
      </c>
      <c r="AG413" s="72">
        <f>IF(E413="Yes",IF(AND(AA413=0,AC413=0,AD413=0,AE413=0,J413&lt;&gt;"",K413&lt;&gt;""),1,0),0)</f>
        <v/>
      </c>
      <c r="AH413" s="27">
        <f>IF(E413&lt;&gt;"Yes","Excluded",IF(OR(AA413=1,AC413=1,AD413=1,AE413=1,AF413=1,AJ413=1),"Fail",IF(OR(AND(AB413=1,OR(R413&lt;&gt;"Yes",S413&lt;&gt;"Yes")),AK413=1),"Warning","Pass")))</f>
        <v/>
      </c>
      <c r="AI413" s="27" t="str"/>
      <c r="AJ413" s="73">
        <f>IF(E413="Yes",IF(OR(O413="",Z413&gt;W413),1,0),0)</f>
        <v/>
      </c>
      <c r="AK413" s="73">
        <f>IF(E413="Yes",IF(T413="Yes",0,1),0)</f>
        <v/>
      </c>
    </row>
    <row r="414">
      <c r="A414" s="27" t="str"/>
      <c r="B414" s="27" t="str"/>
      <c r="C414" s="27" t="str"/>
      <c r="D414" s="27" t="str"/>
      <c r="E414" s="27" t="str"/>
      <c r="F414" s="70" t="str"/>
      <c r="G414" s="70" t="str"/>
      <c r="H414" s="70" t="str"/>
      <c r="I414" s="70" t="str"/>
      <c r="J414" s="70" t="str"/>
      <c r="K414" s="70" t="str"/>
      <c r="L414" s="70" t="str"/>
      <c r="M414" s="70" t="str"/>
      <c r="N414" s="70" t="str"/>
      <c r="O414" s="70" t="str"/>
      <c r="P414" s="27" t="str"/>
      <c r="Q414" s="27" t="str"/>
      <c r="R414" s="27" t="str"/>
      <c r="S414" s="27" t="str"/>
      <c r="T414" s="27" t="str"/>
      <c r="U414" s="27" t="str"/>
      <c r="V414" s="27" t="str"/>
      <c r="W414" s="27" t="str"/>
      <c r="X414" s="71">
        <f>IF(OR(F414="",I414=""),"",ROUND((I414-F414)*1440,2))</f>
        <v/>
      </c>
      <c r="Y414" s="71">
        <f>IF(OR(M414&lt;&gt;"Yes",I414="",N414=""),"",ROUND((N414-I414)*1440,2))</f>
        <v/>
      </c>
      <c r="Z414" s="71">
        <f>IF(OR(F414="",O414=""),"",ROUND((O414-F414)*1440,2))</f>
        <v/>
      </c>
      <c r="AA414" s="72">
        <f>IF(E414="Yes",IF(OR(G414="",P414&lt;&gt;1),1,0),0)</f>
        <v/>
      </c>
      <c r="AB414" s="72">
        <f>IF(E414="Yes",IF(Q414="No",1,0),0)</f>
        <v/>
      </c>
      <c r="AC414" s="72">
        <f>IF(E414="Yes",IF(P414&gt;1,1,0),0)</f>
        <v/>
      </c>
      <c r="AD414" s="72">
        <f>IF(AND(E414="Yes",J414&lt;&gt;"",K414&lt;&gt;"",J414&lt;&gt;K414),1,0)</f>
        <v/>
      </c>
      <c r="AE414" s="72">
        <f>IF(E414="Yes",IF(OR(I414="",X414&gt;U414),1,0),0)</f>
        <v/>
      </c>
      <c r="AF414" s="72">
        <f>IF(M414="Yes",IF(OR(N414="",Y414&gt;V414),1,0),0)</f>
        <v/>
      </c>
      <c r="AG414" s="72">
        <f>IF(E414="Yes",IF(AND(AA414=0,AC414=0,AD414=0,AE414=0,J414&lt;&gt;"",K414&lt;&gt;""),1,0),0)</f>
        <v/>
      </c>
      <c r="AH414" s="27">
        <f>IF(E414&lt;&gt;"Yes","Excluded",IF(OR(AA414=1,AC414=1,AD414=1,AE414=1,AF414=1,AJ414=1),"Fail",IF(OR(AND(AB414=1,OR(R414&lt;&gt;"Yes",S414&lt;&gt;"Yes")),AK414=1),"Warning","Pass")))</f>
        <v/>
      </c>
      <c r="AI414" s="27" t="str"/>
      <c r="AJ414" s="73">
        <f>IF(E414="Yes",IF(OR(O414="",Z414&gt;W414),1,0),0)</f>
        <v/>
      </c>
      <c r="AK414" s="73">
        <f>IF(E414="Yes",IF(T414="Yes",0,1),0)</f>
        <v/>
      </c>
    </row>
    <row r="415">
      <c r="A415" s="27" t="str"/>
      <c r="B415" s="27" t="str"/>
      <c r="C415" s="27" t="str"/>
      <c r="D415" s="27" t="str"/>
      <c r="E415" s="27" t="str"/>
      <c r="F415" s="70" t="str"/>
      <c r="G415" s="70" t="str"/>
      <c r="H415" s="70" t="str"/>
      <c r="I415" s="70" t="str"/>
      <c r="J415" s="70" t="str"/>
      <c r="K415" s="70" t="str"/>
      <c r="L415" s="70" t="str"/>
      <c r="M415" s="70" t="str"/>
      <c r="N415" s="70" t="str"/>
      <c r="O415" s="70" t="str"/>
      <c r="P415" s="27" t="str"/>
      <c r="Q415" s="27" t="str"/>
      <c r="R415" s="27" t="str"/>
      <c r="S415" s="27" t="str"/>
      <c r="T415" s="27" t="str"/>
      <c r="U415" s="27" t="str"/>
      <c r="V415" s="27" t="str"/>
      <c r="W415" s="27" t="str"/>
      <c r="X415" s="71">
        <f>IF(OR(F415="",I415=""),"",ROUND((I415-F415)*1440,2))</f>
        <v/>
      </c>
      <c r="Y415" s="71">
        <f>IF(OR(M415&lt;&gt;"Yes",I415="",N415=""),"",ROUND((N415-I415)*1440,2))</f>
        <v/>
      </c>
      <c r="Z415" s="71">
        <f>IF(OR(F415="",O415=""),"",ROUND((O415-F415)*1440,2))</f>
        <v/>
      </c>
      <c r="AA415" s="72">
        <f>IF(E415="Yes",IF(OR(G415="",P415&lt;&gt;1),1,0),0)</f>
        <v/>
      </c>
      <c r="AB415" s="72">
        <f>IF(E415="Yes",IF(Q415="No",1,0),0)</f>
        <v/>
      </c>
      <c r="AC415" s="72">
        <f>IF(E415="Yes",IF(P415&gt;1,1,0),0)</f>
        <v/>
      </c>
      <c r="AD415" s="72">
        <f>IF(AND(E415="Yes",J415&lt;&gt;"",K415&lt;&gt;"",J415&lt;&gt;K415),1,0)</f>
        <v/>
      </c>
      <c r="AE415" s="72">
        <f>IF(E415="Yes",IF(OR(I415="",X415&gt;U415),1,0),0)</f>
        <v/>
      </c>
      <c r="AF415" s="72">
        <f>IF(M415="Yes",IF(OR(N415="",Y415&gt;V415),1,0),0)</f>
        <v/>
      </c>
      <c r="AG415" s="72">
        <f>IF(E415="Yes",IF(AND(AA415=0,AC415=0,AD415=0,AE415=0,J415&lt;&gt;"",K415&lt;&gt;""),1,0),0)</f>
        <v/>
      </c>
      <c r="AH415" s="27">
        <f>IF(E415&lt;&gt;"Yes","Excluded",IF(OR(AA415=1,AC415=1,AD415=1,AE415=1,AF415=1,AJ415=1),"Fail",IF(OR(AND(AB415=1,OR(R415&lt;&gt;"Yes",S415&lt;&gt;"Yes")),AK415=1),"Warning","Pass")))</f>
        <v/>
      </c>
      <c r="AI415" s="27" t="str"/>
      <c r="AJ415" s="73">
        <f>IF(E415="Yes",IF(OR(O415="",Z415&gt;W415),1,0),0)</f>
        <v/>
      </c>
      <c r="AK415" s="73">
        <f>IF(E415="Yes",IF(T415="Yes",0,1),0)</f>
        <v/>
      </c>
    </row>
    <row r="416">
      <c r="A416" s="27" t="str"/>
      <c r="B416" s="27" t="str"/>
      <c r="C416" s="27" t="str"/>
      <c r="D416" s="27" t="str"/>
      <c r="E416" s="27" t="str"/>
      <c r="F416" s="70" t="str"/>
      <c r="G416" s="70" t="str"/>
      <c r="H416" s="70" t="str"/>
      <c r="I416" s="70" t="str"/>
      <c r="J416" s="70" t="str"/>
      <c r="K416" s="70" t="str"/>
      <c r="L416" s="70" t="str"/>
      <c r="M416" s="70" t="str"/>
      <c r="N416" s="70" t="str"/>
      <c r="O416" s="70" t="str"/>
      <c r="P416" s="27" t="str"/>
      <c r="Q416" s="27" t="str"/>
      <c r="R416" s="27" t="str"/>
      <c r="S416" s="27" t="str"/>
      <c r="T416" s="27" t="str"/>
      <c r="U416" s="27" t="str"/>
      <c r="V416" s="27" t="str"/>
      <c r="W416" s="27" t="str"/>
      <c r="X416" s="71">
        <f>IF(OR(F416="",I416=""),"",ROUND((I416-F416)*1440,2))</f>
        <v/>
      </c>
      <c r="Y416" s="71">
        <f>IF(OR(M416&lt;&gt;"Yes",I416="",N416=""),"",ROUND((N416-I416)*1440,2))</f>
        <v/>
      </c>
      <c r="Z416" s="71">
        <f>IF(OR(F416="",O416=""),"",ROUND((O416-F416)*1440,2))</f>
        <v/>
      </c>
      <c r="AA416" s="72">
        <f>IF(E416="Yes",IF(OR(G416="",P416&lt;&gt;1),1,0),0)</f>
        <v/>
      </c>
      <c r="AB416" s="72">
        <f>IF(E416="Yes",IF(Q416="No",1,0),0)</f>
        <v/>
      </c>
      <c r="AC416" s="72">
        <f>IF(E416="Yes",IF(P416&gt;1,1,0),0)</f>
        <v/>
      </c>
      <c r="AD416" s="72">
        <f>IF(AND(E416="Yes",J416&lt;&gt;"",K416&lt;&gt;"",J416&lt;&gt;K416),1,0)</f>
        <v/>
      </c>
      <c r="AE416" s="72">
        <f>IF(E416="Yes",IF(OR(I416="",X416&gt;U416),1,0),0)</f>
        <v/>
      </c>
      <c r="AF416" s="72">
        <f>IF(M416="Yes",IF(OR(N416="",Y416&gt;V416),1,0),0)</f>
        <v/>
      </c>
      <c r="AG416" s="72">
        <f>IF(E416="Yes",IF(AND(AA416=0,AC416=0,AD416=0,AE416=0,J416&lt;&gt;"",K416&lt;&gt;""),1,0),0)</f>
        <v/>
      </c>
      <c r="AH416" s="27">
        <f>IF(E416&lt;&gt;"Yes","Excluded",IF(OR(AA416=1,AC416=1,AD416=1,AE416=1,AF416=1,AJ416=1),"Fail",IF(OR(AND(AB416=1,OR(R416&lt;&gt;"Yes",S416&lt;&gt;"Yes")),AK416=1),"Warning","Pass")))</f>
        <v/>
      </c>
      <c r="AI416" s="27" t="str"/>
      <c r="AJ416" s="73">
        <f>IF(E416="Yes",IF(OR(O416="",Z416&gt;W416),1,0),0)</f>
        <v/>
      </c>
      <c r="AK416" s="73">
        <f>IF(E416="Yes",IF(T416="Yes",0,1),0)</f>
        <v/>
      </c>
    </row>
    <row r="417">
      <c r="A417" s="27" t="str"/>
      <c r="B417" s="27" t="str"/>
      <c r="C417" s="27" t="str"/>
      <c r="D417" s="27" t="str"/>
      <c r="E417" s="27" t="str"/>
      <c r="F417" s="70" t="str"/>
      <c r="G417" s="70" t="str"/>
      <c r="H417" s="70" t="str"/>
      <c r="I417" s="70" t="str"/>
      <c r="J417" s="70" t="str"/>
      <c r="K417" s="70" t="str"/>
      <c r="L417" s="70" t="str"/>
      <c r="M417" s="70" t="str"/>
      <c r="N417" s="70" t="str"/>
      <c r="O417" s="70" t="str"/>
      <c r="P417" s="27" t="str"/>
      <c r="Q417" s="27" t="str"/>
      <c r="R417" s="27" t="str"/>
      <c r="S417" s="27" t="str"/>
      <c r="T417" s="27" t="str"/>
      <c r="U417" s="27" t="str"/>
      <c r="V417" s="27" t="str"/>
      <c r="W417" s="27" t="str"/>
      <c r="X417" s="71">
        <f>IF(OR(F417="",I417=""),"",ROUND((I417-F417)*1440,2))</f>
        <v/>
      </c>
      <c r="Y417" s="71">
        <f>IF(OR(M417&lt;&gt;"Yes",I417="",N417=""),"",ROUND((N417-I417)*1440,2))</f>
        <v/>
      </c>
      <c r="Z417" s="71">
        <f>IF(OR(F417="",O417=""),"",ROUND((O417-F417)*1440,2))</f>
        <v/>
      </c>
      <c r="AA417" s="72">
        <f>IF(E417="Yes",IF(OR(G417="",P417&lt;&gt;1),1,0),0)</f>
        <v/>
      </c>
      <c r="AB417" s="72">
        <f>IF(E417="Yes",IF(Q417="No",1,0),0)</f>
        <v/>
      </c>
      <c r="AC417" s="72">
        <f>IF(E417="Yes",IF(P417&gt;1,1,0),0)</f>
        <v/>
      </c>
      <c r="AD417" s="72">
        <f>IF(AND(E417="Yes",J417&lt;&gt;"",K417&lt;&gt;"",J417&lt;&gt;K417),1,0)</f>
        <v/>
      </c>
      <c r="AE417" s="72">
        <f>IF(E417="Yes",IF(OR(I417="",X417&gt;U417),1,0),0)</f>
        <v/>
      </c>
      <c r="AF417" s="72">
        <f>IF(M417="Yes",IF(OR(N417="",Y417&gt;V417),1,0),0)</f>
        <v/>
      </c>
      <c r="AG417" s="72">
        <f>IF(E417="Yes",IF(AND(AA417=0,AC417=0,AD417=0,AE417=0,J417&lt;&gt;"",K417&lt;&gt;""),1,0),0)</f>
        <v/>
      </c>
      <c r="AH417" s="27">
        <f>IF(E417&lt;&gt;"Yes","Excluded",IF(OR(AA417=1,AC417=1,AD417=1,AE417=1,AF417=1,AJ417=1),"Fail",IF(OR(AND(AB417=1,OR(R417&lt;&gt;"Yes",S417&lt;&gt;"Yes")),AK417=1),"Warning","Pass")))</f>
        <v/>
      </c>
      <c r="AI417" s="27" t="str"/>
      <c r="AJ417" s="73">
        <f>IF(E417="Yes",IF(OR(O417="",Z417&gt;W417),1,0),0)</f>
        <v/>
      </c>
      <c r="AK417" s="73">
        <f>IF(E417="Yes",IF(T417="Yes",0,1),0)</f>
        <v/>
      </c>
    </row>
    <row r="418">
      <c r="A418" s="27" t="str"/>
      <c r="B418" s="27" t="str"/>
      <c r="C418" s="27" t="str"/>
      <c r="D418" s="27" t="str"/>
      <c r="E418" s="27" t="str"/>
      <c r="F418" s="70" t="str"/>
      <c r="G418" s="70" t="str"/>
      <c r="H418" s="70" t="str"/>
      <c r="I418" s="70" t="str"/>
      <c r="J418" s="70" t="str"/>
      <c r="K418" s="70" t="str"/>
      <c r="L418" s="70" t="str"/>
      <c r="M418" s="70" t="str"/>
      <c r="N418" s="70" t="str"/>
      <c r="O418" s="70" t="str"/>
      <c r="P418" s="27" t="str"/>
      <c r="Q418" s="27" t="str"/>
      <c r="R418" s="27" t="str"/>
      <c r="S418" s="27" t="str"/>
      <c r="T418" s="27" t="str"/>
      <c r="U418" s="27" t="str"/>
      <c r="V418" s="27" t="str"/>
      <c r="W418" s="27" t="str"/>
      <c r="X418" s="71">
        <f>IF(OR(F418="",I418=""),"",ROUND((I418-F418)*1440,2))</f>
        <v/>
      </c>
      <c r="Y418" s="71">
        <f>IF(OR(M418&lt;&gt;"Yes",I418="",N418=""),"",ROUND((N418-I418)*1440,2))</f>
        <v/>
      </c>
      <c r="Z418" s="71">
        <f>IF(OR(F418="",O418=""),"",ROUND((O418-F418)*1440,2))</f>
        <v/>
      </c>
      <c r="AA418" s="72">
        <f>IF(E418="Yes",IF(OR(G418="",P418&lt;&gt;1),1,0),0)</f>
        <v/>
      </c>
      <c r="AB418" s="72">
        <f>IF(E418="Yes",IF(Q418="No",1,0),0)</f>
        <v/>
      </c>
      <c r="AC418" s="72">
        <f>IF(E418="Yes",IF(P418&gt;1,1,0),0)</f>
        <v/>
      </c>
      <c r="AD418" s="72">
        <f>IF(AND(E418="Yes",J418&lt;&gt;"",K418&lt;&gt;"",J418&lt;&gt;K418),1,0)</f>
        <v/>
      </c>
      <c r="AE418" s="72">
        <f>IF(E418="Yes",IF(OR(I418="",X418&gt;U418),1,0),0)</f>
        <v/>
      </c>
      <c r="AF418" s="72">
        <f>IF(M418="Yes",IF(OR(N418="",Y418&gt;V418),1,0),0)</f>
        <v/>
      </c>
      <c r="AG418" s="72">
        <f>IF(E418="Yes",IF(AND(AA418=0,AC418=0,AD418=0,AE418=0,J418&lt;&gt;"",K418&lt;&gt;""),1,0),0)</f>
        <v/>
      </c>
      <c r="AH418" s="27">
        <f>IF(E418&lt;&gt;"Yes","Excluded",IF(OR(AA418=1,AC418=1,AD418=1,AE418=1,AF418=1,AJ418=1),"Fail",IF(OR(AND(AB418=1,OR(R418&lt;&gt;"Yes",S418&lt;&gt;"Yes")),AK418=1),"Warning","Pass")))</f>
        <v/>
      </c>
      <c r="AI418" s="27" t="str"/>
      <c r="AJ418" s="73">
        <f>IF(E418="Yes",IF(OR(O418="",Z418&gt;W418),1,0),0)</f>
        <v/>
      </c>
      <c r="AK418" s="73">
        <f>IF(E418="Yes",IF(T418="Yes",0,1),0)</f>
        <v/>
      </c>
    </row>
    <row r="419">
      <c r="A419" s="27" t="str"/>
      <c r="B419" s="27" t="str"/>
      <c r="C419" s="27" t="str"/>
      <c r="D419" s="27" t="str"/>
      <c r="E419" s="27" t="str"/>
      <c r="F419" s="70" t="str"/>
      <c r="G419" s="70" t="str"/>
      <c r="H419" s="70" t="str"/>
      <c r="I419" s="70" t="str"/>
      <c r="J419" s="70" t="str"/>
      <c r="K419" s="70" t="str"/>
      <c r="L419" s="70" t="str"/>
      <c r="M419" s="70" t="str"/>
      <c r="N419" s="70" t="str"/>
      <c r="O419" s="70" t="str"/>
      <c r="P419" s="27" t="str"/>
      <c r="Q419" s="27" t="str"/>
      <c r="R419" s="27" t="str"/>
      <c r="S419" s="27" t="str"/>
      <c r="T419" s="27" t="str"/>
      <c r="U419" s="27" t="str"/>
      <c r="V419" s="27" t="str"/>
      <c r="W419" s="27" t="str"/>
      <c r="X419" s="71">
        <f>IF(OR(F419="",I419=""),"",ROUND((I419-F419)*1440,2))</f>
        <v/>
      </c>
      <c r="Y419" s="71">
        <f>IF(OR(M419&lt;&gt;"Yes",I419="",N419=""),"",ROUND((N419-I419)*1440,2))</f>
        <v/>
      </c>
      <c r="Z419" s="71">
        <f>IF(OR(F419="",O419=""),"",ROUND((O419-F419)*1440,2))</f>
        <v/>
      </c>
      <c r="AA419" s="72">
        <f>IF(E419="Yes",IF(OR(G419="",P419&lt;&gt;1),1,0),0)</f>
        <v/>
      </c>
      <c r="AB419" s="72">
        <f>IF(E419="Yes",IF(Q419="No",1,0),0)</f>
        <v/>
      </c>
      <c r="AC419" s="72">
        <f>IF(E419="Yes",IF(P419&gt;1,1,0),0)</f>
        <v/>
      </c>
      <c r="AD419" s="72">
        <f>IF(AND(E419="Yes",J419&lt;&gt;"",K419&lt;&gt;"",J419&lt;&gt;K419),1,0)</f>
        <v/>
      </c>
      <c r="AE419" s="72">
        <f>IF(E419="Yes",IF(OR(I419="",X419&gt;U419),1,0),0)</f>
        <v/>
      </c>
      <c r="AF419" s="72">
        <f>IF(M419="Yes",IF(OR(N419="",Y419&gt;V419),1,0),0)</f>
        <v/>
      </c>
      <c r="AG419" s="72">
        <f>IF(E419="Yes",IF(AND(AA419=0,AC419=0,AD419=0,AE419=0,J419&lt;&gt;"",K419&lt;&gt;""),1,0),0)</f>
        <v/>
      </c>
      <c r="AH419" s="27">
        <f>IF(E419&lt;&gt;"Yes","Excluded",IF(OR(AA419=1,AC419=1,AD419=1,AE419=1,AF419=1,AJ419=1),"Fail",IF(OR(AND(AB419=1,OR(R419&lt;&gt;"Yes",S419&lt;&gt;"Yes")),AK419=1),"Warning","Pass")))</f>
        <v/>
      </c>
      <c r="AI419" s="27" t="str"/>
      <c r="AJ419" s="73">
        <f>IF(E419="Yes",IF(OR(O419="",Z419&gt;W419),1,0),0)</f>
        <v/>
      </c>
      <c r="AK419" s="73">
        <f>IF(E419="Yes",IF(T419="Yes",0,1),0)</f>
        <v/>
      </c>
    </row>
    <row r="420">
      <c r="A420" s="27" t="str"/>
      <c r="B420" s="27" t="str"/>
      <c r="C420" s="27" t="str"/>
      <c r="D420" s="27" t="str"/>
      <c r="E420" s="27" t="str"/>
      <c r="F420" s="70" t="str"/>
      <c r="G420" s="70" t="str"/>
      <c r="H420" s="70" t="str"/>
      <c r="I420" s="70" t="str"/>
      <c r="J420" s="70" t="str"/>
      <c r="K420" s="70" t="str"/>
      <c r="L420" s="70" t="str"/>
      <c r="M420" s="70" t="str"/>
      <c r="N420" s="70" t="str"/>
      <c r="O420" s="70" t="str"/>
      <c r="P420" s="27" t="str"/>
      <c r="Q420" s="27" t="str"/>
      <c r="R420" s="27" t="str"/>
      <c r="S420" s="27" t="str"/>
      <c r="T420" s="27" t="str"/>
      <c r="U420" s="27" t="str"/>
      <c r="V420" s="27" t="str"/>
      <c r="W420" s="27" t="str"/>
      <c r="X420" s="71">
        <f>IF(OR(F420="",I420=""),"",ROUND((I420-F420)*1440,2))</f>
        <v/>
      </c>
      <c r="Y420" s="71">
        <f>IF(OR(M420&lt;&gt;"Yes",I420="",N420=""),"",ROUND((N420-I420)*1440,2))</f>
        <v/>
      </c>
      <c r="Z420" s="71">
        <f>IF(OR(F420="",O420=""),"",ROUND((O420-F420)*1440,2))</f>
        <v/>
      </c>
      <c r="AA420" s="72">
        <f>IF(E420="Yes",IF(OR(G420="",P420&lt;&gt;1),1,0),0)</f>
        <v/>
      </c>
      <c r="AB420" s="72">
        <f>IF(E420="Yes",IF(Q420="No",1,0),0)</f>
        <v/>
      </c>
      <c r="AC420" s="72">
        <f>IF(E420="Yes",IF(P420&gt;1,1,0),0)</f>
        <v/>
      </c>
      <c r="AD420" s="72">
        <f>IF(AND(E420="Yes",J420&lt;&gt;"",K420&lt;&gt;"",J420&lt;&gt;K420),1,0)</f>
        <v/>
      </c>
      <c r="AE420" s="72">
        <f>IF(E420="Yes",IF(OR(I420="",X420&gt;U420),1,0),0)</f>
        <v/>
      </c>
      <c r="AF420" s="72">
        <f>IF(M420="Yes",IF(OR(N420="",Y420&gt;V420),1,0),0)</f>
        <v/>
      </c>
      <c r="AG420" s="72">
        <f>IF(E420="Yes",IF(AND(AA420=0,AC420=0,AD420=0,AE420=0,J420&lt;&gt;"",K420&lt;&gt;""),1,0),0)</f>
        <v/>
      </c>
      <c r="AH420" s="27">
        <f>IF(E420&lt;&gt;"Yes","Excluded",IF(OR(AA420=1,AC420=1,AD420=1,AE420=1,AF420=1,AJ420=1),"Fail",IF(OR(AND(AB420=1,OR(R420&lt;&gt;"Yes",S420&lt;&gt;"Yes")),AK420=1),"Warning","Pass")))</f>
        <v/>
      </c>
      <c r="AI420" s="27" t="str"/>
      <c r="AJ420" s="73">
        <f>IF(E420="Yes",IF(OR(O420="",Z420&gt;W420),1,0),0)</f>
        <v/>
      </c>
      <c r="AK420" s="73">
        <f>IF(E420="Yes",IF(T420="Yes",0,1),0)</f>
        <v/>
      </c>
    </row>
    <row r="421">
      <c r="A421" s="27" t="str"/>
      <c r="B421" s="27" t="str"/>
      <c r="C421" s="27" t="str"/>
      <c r="D421" s="27" t="str"/>
      <c r="E421" s="27" t="str"/>
      <c r="F421" s="70" t="str"/>
      <c r="G421" s="70" t="str"/>
      <c r="H421" s="70" t="str"/>
      <c r="I421" s="70" t="str"/>
      <c r="J421" s="70" t="str"/>
      <c r="K421" s="70" t="str"/>
      <c r="L421" s="70" t="str"/>
      <c r="M421" s="70" t="str"/>
      <c r="N421" s="70" t="str"/>
      <c r="O421" s="70" t="str"/>
      <c r="P421" s="27" t="str"/>
      <c r="Q421" s="27" t="str"/>
      <c r="R421" s="27" t="str"/>
      <c r="S421" s="27" t="str"/>
      <c r="T421" s="27" t="str"/>
      <c r="U421" s="27" t="str"/>
      <c r="V421" s="27" t="str"/>
      <c r="W421" s="27" t="str"/>
      <c r="X421" s="71">
        <f>IF(OR(F421="",I421=""),"",ROUND((I421-F421)*1440,2))</f>
        <v/>
      </c>
      <c r="Y421" s="71">
        <f>IF(OR(M421&lt;&gt;"Yes",I421="",N421=""),"",ROUND((N421-I421)*1440,2))</f>
        <v/>
      </c>
      <c r="Z421" s="71">
        <f>IF(OR(F421="",O421=""),"",ROUND((O421-F421)*1440,2))</f>
        <v/>
      </c>
      <c r="AA421" s="72">
        <f>IF(E421="Yes",IF(OR(G421="",P421&lt;&gt;1),1,0),0)</f>
        <v/>
      </c>
      <c r="AB421" s="72">
        <f>IF(E421="Yes",IF(Q421="No",1,0),0)</f>
        <v/>
      </c>
      <c r="AC421" s="72">
        <f>IF(E421="Yes",IF(P421&gt;1,1,0),0)</f>
        <v/>
      </c>
      <c r="AD421" s="72">
        <f>IF(AND(E421="Yes",J421&lt;&gt;"",K421&lt;&gt;"",J421&lt;&gt;K421),1,0)</f>
        <v/>
      </c>
      <c r="AE421" s="72">
        <f>IF(E421="Yes",IF(OR(I421="",X421&gt;U421),1,0),0)</f>
        <v/>
      </c>
      <c r="AF421" s="72">
        <f>IF(M421="Yes",IF(OR(N421="",Y421&gt;V421),1,0),0)</f>
        <v/>
      </c>
      <c r="AG421" s="72">
        <f>IF(E421="Yes",IF(AND(AA421=0,AC421=0,AD421=0,AE421=0,J421&lt;&gt;"",K421&lt;&gt;""),1,0),0)</f>
        <v/>
      </c>
      <c r="AH421" s="27">
        <f>IF(E421&lt;&gt;"Yes","Excluded",IF(OR(AA421=1,AC421=1,AD421=1,AE421=1,AF421=1,AJ421=1),"Fail",IF(OR(AND(AB421=1,OR(R421&lt;&gt;"Yes",S421&lt;&gt;"Yes")),AK421=1),"Warning","Pass")))</f>
        <v/>
      </c>
      <c r="AI421" s="27" t="str"/>
      <c r="AJ421" s="73">
        <f>IF(E421="Yes",IF(OR(O421="",Z421&gt;W421),1,0),0)</f>
        <v/>
      </c>
      <c r="AK421" s="73">
        <f>IF(E421="Yes",IF(T421="Yes",0,1),0)</f>
        <v/>
      </c>
    </row>
    <row r="422">
      <c r="A422" s="27" t="str"/>
      <c r="B422" s="27" t="str"/>
      <c r="C422" s="27" t="str"/>
      <c r="D422" s="27" t="str"/>
      <c r="E422" s="27" t="str"/>
      <c r="F422" s="70" t="str"/>
      <c r="G422" s="70" t="str"/>
      <c r="H422" s="70" t="str"/>
      <c r="I422" s="70" t="str"/>
      <c r="J422" s="70" t="str"/>
      <c r="K422" s="70" t="str"/>
      <c r="L422" s="70" t="str"/>
      <c r="M422" s="70" t="str"/>
      <c r="N422" s="70" t="str"/>
      <c r="O422" s="70" t="str"/>
      <c r="P422" s="27" t="str"/>
      <c r="Q422" s="27" t="str"/>
      <c r="R422" s="27" t="str"/>
      <c r="S422" s="27" t="str"/>
      <c r="T422" s="27" t="str"/>
      <c r="U422" s="27" t="str"/>
      <c r="V422" s="27" t="str"/>
      <c r="W422" s="27" t="str"/>
      <c r="X422" s="71">
        <f>IF(OR(F422="",I422=""),"",ROUND((I422-F422)*1440,2))</f>
        <v/>
      </c>
      <c r="Y422" s="71">
        <f>IF(OR(M422&lt;&gt;"Yes",I422="",N422=""),"",ROUND((N422-I422)*1440,2))</f>
        <v/>
      </c>
      <c r="Z422" s="71">
        <f>IF(OR(F422="",O422=""),"",ROUND((O422-F422)*1440,2))</f>
        <v/>
      </c>
      <c r="AA422" s="72">
        <f>IF(E422="Yes",IF(OR(G422="",P422&lt;&gt;1),1,0),0)</f>
        <v/>
      </c>
      <c r="AB422" s="72">
        <f>IF(E422="Yes",IF(Q422="No",1,0),0)</f>
        <v/>
      </c>
      <c r="AC422" s="72">
        <f>IF(E422="Yes",IF(P422&gt;1,1,0),0)</f>
        <v/>
      </c>
      <c r="AD422" s="72">
        <f>IF(AND(E422="Yes",J422&lt;&gt;"",K422&lt;&gt;"",J422&lt;&gt;K422),1,0)</f>
        <v/>
      </c>
      <c r="AE422" s="72">
        <f>IF(E422="Yes",IF(OR(I422="",X422&gt;U422),1,0),0)</f>
        <v/>
      </c>
      <c r="AF422" s="72">
        <f>IF(M422="Yes",IF(OR(N422="",Y422&gt;V422),1,0),0)</f>
        <v/>
      </c>
      <c r="AG422" s="72">
        <f>IF(E422="Yes",IF(AND(AA422=0,AC422=0,AD422=0,AE422=0,J422&lt;&gt;"",K422&lt;&gt;""),1,0),0)</f>
        <v/>
      </c>
      <c r="AH422" s="27">
        <f>IF(E422&lt;&gt;"Yes","Excluded",IF(OR(AA422=1,AC422=1,AD422=1,AE422=1,AF422=1,AJ422=1),"Fail",IF(OR(AND(AB422=1,OR(R422&lt;&gt;"Yes",S422&lt;&gt;"Yes")),AK422=1),"Warning","Pass")))</f>
        <v/>
      </c>
      <c r="AI422" s="27" t="str"/>
      <c r="AJ422" s="73">
        <f>IF(E422="Yes",IF(OR(O422="",Z422&gt;W422),1,0),0)</f>
        <v/>
      </c>
      <c r="AK422" s="73">
        <f>IF(E422="Yes",IF(T422="Yes",0,1),0)</f>
        <v/>
      </c>
    </row>
    <row r="423">
      <c r="A423" s="27" t="str"/>
      <c r="B423" s="27" t="str"/>
      <c r="C423" s="27" t="str"/>
      <c r="D423" s="27" t="str"/>
      <c r="E423" s="27" t="str"/>
      <c r="F423" s="70" t="str"/>
      <c r="G423" s="70" t="str"/>
      <c r="H423" s="70" t="str"/>
      <c r="I423" s="70" t="str"/>
      <c r="J423" s="70" t="str"/>
      <c r="K423" s="70" t="str"/>
      <c r="L423" s="70" t="str"/>
      <c r="M423" s="70" t="str"/>
      <c r="N423" s="70" t="str"/>
      <c r="O423" s="70" t="str"/>
      <c r="P423" s="27" t="str"/>
      <c r="Q423" s="27" t="str"/>
      <c r="R423" s="27" t="str"/>
      <c r="S423" s="27" t="str"/>
      <c r="T423" s="27" t="str"/>
      <c r="U423" s="27" t="str"/>
      <c r="V423" s="27" t="str"/>
      <c r="W423" s="27" t="str"/>
      <c r="X423" s="71">
        <f>IF(OR(F423="",I423=""),"",ROUND((I423-F423)*1440,2))</f>
        <v/>
      </c>
      <c r="Y423" s="71">
        <f>IF(OR(M423&lt;&gt;"Yes",I423="",N423=""),"",ROUND((N423-I423)*1440,2))</f>
        <v/>
      </c>
      <c r="Z423" s="71">
        <f>IF(OR(F423="",O423=""),"",ROUND((O423-F423)*1440,2))</f>
        <v/>
      </c>
      <c r="AA423" s="72">
        <f>IF(E423="Yes",IF(OR(G423="",P423&lt;&gt;1),1,0),0)</f>
        <v/>
      </c>
      <c r="AB423" s="72">
        <f>IF(E423="Yes",IF(Q423="No",1,0),0)</f>
        <v/>
      </c>
      <c r="AC423" s="72">
        <f>IF(E423="Yes",IF(P423&gt;1,1,0),0)</f>
        <v/>
      </c>
      <c r="AD423" s="72">
        <f>IF(AND(E423="Yes",J423&lt;&gt;"",K423&lt;&gt;"",J423&lt;&gt;K423),1,0)</f>
        <v/>
      </c>
      <c r="AE423" s="72">
        <f>IF(E423="Yes",IF(OR(I423="",X423&gt;U423),1,0),0)</f>
        <v/>
      </c>
      <c r="AF423" s="72">
        <f>IF(M423="Yes",IF(OR(N423="",Y423&gt;V423),1,0),0)</f>
        <v/>
      </c>
      <c r="AG423" s="72">
        <f>IF(E423="Yes",IF(AND(AA423=0,AC423=0,AD423=0,AE423=0,J423&lt;&gt;"",K423&lt;&gt;""),1,0),0)</f>
        <v/>
      </c>
      <c r="AH423" s="27">
        <f>IF(E423&lt;&gt;"Yes","Excluded",IF(OR(AA423=1,AC423=1,AD423=1,AE423=1,AF423=1,AJ423=1),"Fail",IF(OR(AND(AB423=1,OR(R423&lt;&gt;"Yes",S423&lt;&gt;"Yes")),AK423=1),"Warning","Pass")))</f>
        <v/>
      </c>
      <c r="AI423" s="27" t="str"/>
      <c r="AJ423" s="73">
        <f>IF(E423="Yes",IF(OR(O423="",Z423&gt;W423),1,0),0)</f>
        <v/>
      </c>
      <c r="AK423" s="73">
        <f>IF(E423="Yes",IF(T423="Yes",0,1),0)</f>
        <v/>
      </c>
    </row>
    <row r="424">
      <c r="A424" s="27" t="str"/>
      <c r="B424" s="27" t="str"/>
      <c r="C424" s="27" t="str"/>
      <c r="D424" s="27" t="str"/>
      <c r="E424" s="27" t="str"/>
      <c r="F424" s="70" t="str"/>
      <c r="G424" s="70" t="str"/>
      <c r="H424" s="70" t="str"/>
      <c r="I424" s="70" t="str"/>
      <c r="J424" s="70" t="str"/>
      <c r="K424" s="70" t="str"/>
      <c r="L424" s="70" t="str"/>
      <c r="M424" s="70" t="str"/>
      <c r="N424" s="70" t="str"/>
      <c r="O424" s="70" t="str"/>
      <c r="P424" s="27" t="str"/>
      <c r="Q424" s="27" t="str"/>
      <c r="R424" s="27" t="str"/>
      <c r="S424" s="27" t="str"/>
      <c r="T424" s="27" t="str"/>
      <c r="U424" s="27" t="str"/>
      <c r="V424" s="27" t="str"/>
      <c r="W424" s="27" t="str"/>
      <c r="X424" s="71">
        <f>IF(OR(F424="",I424=""),"",ROUND((I424-F424)*1440,2))</f>
        <v/>
      </c>
      <c r="Y424" s="71">
        <f>IF(OR(M424&lt;&gt;"Yes",I424="",N424=""),"",ROUND((N424-I424)*1440,2))</f>
        <v/>
      </c>
      <c r="Z424" s="71">
        <f>IF(OR(F424="",O424=""),"",ROUND((O424-F424)*1440,2))</f>
        <v/>
      </c>
      <c r="AA424" s="72">
        <f>IF(E424="Yes",IF(OR(G424="",P424&lt;&gt;1),1,0),0)</f>
        <v/>
      </c>
      <c r="AB424" s="72">
        <f>IF(E424="Yes",IF(Q424="No",1,0),0)</f>
        <v/>
      </c>
      <c r="AC424" s="72">
        <f>IF(E424="Yes",IF(P424&gt;1,1,0),0)</f>
        <v/>
      </c>
      <c r="AD424" s="72">
        <f>IF(AND(E424="Yes",J424&lt;&gt;"",K424&lt;&gt;"",J424&lt;&gt;K424),1,0)</f>
        <v/>
      </c>
      <c r="AE424" s="72">
        <f>IF(E424="Yes",IF(OR(I424="",X424&gt;U424),1,0),0)</f>
        <v/>
      </c>
      <c r="AF424" s="72">
        <f>IF(M424="Yes",IF(OR(N424="",Y424&gt;V424),1,0),0)</f>
        <v/>
      </c>
      <c r="AG424" s="72">
        <f>IF(E424="Yes",IF(AND(AA424=0,AC424=0,AD424=0,AE424=0,J424&lt;&gt;"",K424&lt;&gt;""),1,0),0)</f>
        <v/>
      </c>
      <c r="AH424" s="27">
        <f>IF(E424&lt;&gt;"Yes","Excluded",IF(OR(AA424=1,AC424=1,AD424=1,AE424=1,AF424=1,AJ424=1),"Fail",IF(OR(AND(AB424=1,OR(R424&lt;&gt;"Yes",S424&lt;&gt;"Yes")),AK424=1),"Warning","Pass")))</f>
        <v/>
      </c>
      <c r="AI424" s="27" t="str"/>
      <c r="AJ424" s="73">
        <f>IF(E424="Yes",IF(OR(O424="",Z424&gt;W424),1,0),0)</f>
        <v/>
      </c>
      <c r="AK424" s="73">
        <f>IF(E424="Yes",IF(T424="Yes",0,1),0)</f>
        <v/>
      </c>
    </row>
    <row r="425">
      <c r="A425" s="27" t="str"/>
      <c r="B425" s="27" t="str"/>
      <c r="C425" s="27" t="str"/>
      <c r="D425" s="27" t="str"/>
      <c r="E425" s="27" t="str"/>
      <c r="F425" s="70" t="str"/>
      <c r="G425" s="70" t="str"/>
      <c r="H425" s="70" t="str"/>
      <c r="I425" s="70" t="str"/>
      <c r="J425" s="70" t="str"/>
      <c r="K425" s="70" t="str"/>
      <c r="L425" s="70" t="str"/>
      <c r="M425" s="70" t="str"/>
      <c r="N425" s="70" t="str"/>
      <c r="O425" s="70" t="str"/>
      <c r="P425" s="27" t="str"/>
      <c r="Q425" s="27" t="str"/>
      <c r="R425" s="27" t="str"/>
      <c r="S425" s="27" t="str"/>
      <c r="T425" s="27" t="str"/>
      <c r="U425" s="27" t="str"/>
      <c r="V425" s="27" t="str"/>
      <c r="W425" s="27" t="str"/>
      <c r="X425" s="71">
        <f>IF(OR(F425="",I425=""),"",ROUND((I425-F425)*1440,2))</f>
        <v/>
      </c>
      <c r="Y425" s="71">
        <f>IF(OR(M425&lt;&gt;"Yes",I425="",N425=""),"",ROUND((N425-I425)*1440,2))</f>
        <v/>
      </c>
      <c r="Z425" s="71">
        <f>IF(OR(F425="",O425=""),"",ROUND((O425-F425)*1440,2))</f>
        <v/>
      </c>
      <c r="AA425" s="72">
        <f>IF(E425="Yes",IF(OR(G425="",P425&lt;&gt;1),1,0),0)</f>
        <v/>
      </c>
      <c r="AB425" s="72">
        <f>IF(E425="Yes",IF(Q425="No",1,0),0)</f>
        <v/>
      </c>
      <c r="AC425" s="72">
        <f>IF(E425="Yes",IF(P425&gt;1,1,0),0)</f>
        <v/>
      </c>
      <c r="AD425" s="72">
        <f>IF(AND(E425="Yes",J425&lt;&gt;"",K425&lt;&gt;"",J425&lt;&gt;K425),1,0)</f>
        <v/>
      </c>
      <c r="AE425" s="72">
        <f>IF(E425="Yes",IF(OR(I425="",X425&gt;U425),1,0),0)</f>
        <v/>
      </c>
      <c r="AF425" s="72">
        <f>IF(M425="Yes",IF(OR(N425="",Y425&gt;V425),1,0),0)</f>
        <v/>
      </c>
      <c r="AG425" s="72">
        <f>IF(E425="Yes",IF(AND(AA425=0,AC425=0,AD425=0,AE425=0,J425&lt;&gt;"",K425&lt;&gt;""),1,0),0)</f>
        <v/>
      </c>
      <c r="AH425" s="27">
        <f>IF(E425&lt;&gt;"Yes","Excluded",IF(OR(AA425=1,AC425=1,AD425=1,AE425=1,AF425=1,AJ425=1),"Fail",IF(OR(AND(AB425=1,OR(R425&lt;&gt;"Yes",S425&lt;&gt;"Yes")),AK425=1),"Warning","Pass")))</f>
        <v/>
      </c>
      <c r="AI425" s="27" t="str"/>
      <c r="AJ425" s="73">
        <f>IF(E425="Yes",IF(OR(O425="",Z425&gt;W425),1,0),0)</f>
        <v/>
      </c>
      <c r="AK425" s="73">
        <f>IF(E425="Yes",IF(T425="Yes",0,1),0)</f>
        <v/>
      </c>
    </row>
    <row r="426">
      <c r="A426" s="27" t="str"/>
      <c r="B426" s="27" t="str"/>
      <c r="C426" s="27" t="str"/>
      <c r="D426" s="27" t="str"/>
      <c r="E426" s="27" t="str"/>
      <c r="F426" s="70" t="str"/>
      <c r="G426" s="70" t="str"/>
      <c r="H426" s="70" t="str"/>
      <c r="I426" s="70" t="str"/>
      <c r="J426" s="70" t="str"/>
      <c r="K426" s="70" t="str"/>
      <c r="L426" s="70" t="str"/>
      <c r="M426" s="70" t="str"/>
      <c r="N426" s="70" t="str"/>
      <c r="O426" s="70" t="str"/>
      <c r="P426" s="27" t="str"/>
      <c r="Q426" s="27" t="str"/>
      <c r="R426" s="27" t="str"/>
      <c r="S426" s="27" t="str"/>
      <c r="T426" s="27" t="str"/>
      <c r="U426" s="27" t="str"/>
      <c r="V426" s="27" t="str"/>
      <c r="W426" s="27" t="str"/>
      <c r="X426" s="71">
        <f>IF(OR(F426="",I426=""),"",ROUND((I426-F426)*1440,2))</f>
        <v/>
      </c>
      <c r="Y426" s="71">
        <f>IF(OR(M426&lt;&gt;"Yes",I426="",N426=""),"",ROUND((N426-I426)*1440,2))</f>
        <v/>
      </c>
      <c r="Z426" s="71">
        <f>IF(OR(F426="",O426=""),"",ROUND((O426-F426)*1440,2))</f>
        <v/>
      </c>
      <c r="AA426" s="72">
        <f>IF(E426="Yes",IF(OR(G426="",P426&lt;&gt;1),1,0),0)</f>
        <v/>
      </c>
      <c r="AB426" s="72">
        <f>IF(E426="Yes",IF(Q426="No",1,0),0)</f>
        <v/>
      </c>
      <c r="AC426" s="72">
        <f>IF(E426="Yes",IF(P426&gt;1,1,0),0)</f>
        <v/>
      </c>
      <c r="AD426" s="72">
        <f>IF(AND(E426="Yes",J426&lt;&gt;"",K426&lt;&gt;"",J426&lt;&gt;K426),1,0)</f>
        <v/>
      </c>
      <c r="AE426" s="72">
        <f>IF(E426="Yes",IF(OR(I426="",X426&gt;U426),1,0),0)</f>
        <v/>
      </c>
      <c r="AF426" s="72">
        <f>IF(M426="Yes",IF(OR(N426="",Y426&gt;V426),1,0),0)</f>
        <v/>
      </c>
      <c r="AG426" s="72">
        <f>IF(E426="Yes",IF(AND(AA426=0,AC426=0,AD426=0,AE426=0,J426&lt;&gt;"",K426&lt;&gt;""),1,0),0)</f>
        <v/>
      </c>
      <c r="AH426" s="27">
        <f>IF(E426&lt;&gt;"Yes","Excluded",IF(OR(AA426=1,AC426=1,AD426=1,AE426=1,AF426=1,AJ426=1),"Fail",IF(OR(AND(AB426=1,OR(R426&lt;&gt;"Yes",S426&lt;&gt;"Yes")),AK426=1),"Warning","Pass")))</f>
        <v/>
      </c>
      <c r="AI426" s="27" t="str"/>
      <c r="AJ426" s="73">
        <f>IF(E426="Yes",IF(OR(O426="",Z426&gt;W426),1,0),0)</f>
        <v/>
      </c>
      <c r="AK426" s="73">
        <f>IF(E426="Yes",IF(T426="Yes",0,1),0)</f>
        <v/>
      </c>
    </row>
    <row r="427">
      <c r="A427" s="27" t="str"/>
      <c r="B427" s="27" t="str"/>
      <c r="C427" s="27" t="str"/>
      <c r="D427" s="27" t="str"/>
      <c r="E427" s="27" t="str"/>
      <c r="F427" s="70" t="str"/>
      <c r="G427" s="70" t="str"/>
      <c r="H427" s="70" t="str"/>
      <c r="I427" s="70" t="str"/>
      <c r="J427" s="70" t="str"/>
      <c r="K427" s="70" t="str"/>
      <c r="L427" s="70" t="str"/>
      <c r="M427" s="70" t="str"/>
      <c r="N427" s="70" t="str"/>
      <c r="O427" s="70" t="str"/>
      <c r="P427" s="27" t="str"/>
      <c r="Q427" s="27" t="str"/>
      <c r="R427" s="27" t="str"/>
      <c r="S427" s="27" t="str"/>
      <c r="T427" s="27" t="str"/>
      <c r="U427" s="27" t="str"/>
      <c r="V427" s="27" t="str"/>
      <c r="W427" s="27" t="str"/>
      <c r="X427" s="71">
        <f>IF(OR(F427="",I427=""),"",ROUND((I427-F427)*1440,2))</f>
        <v/>
      </c>
      <c r="Y427" s="71">
        <f>IF(OR(M427&lt;&gt;"Yes",I427="",N427=""),"",ROUND((N427-I427)*1440,2))</f>
        <v/>
      </c>
      <c r="Z427" s="71">
        <f>IF(OR(F427="",O427=""),"",ROUND((O427-F427)*1440,2))</f>
        <v/>
      </c>
      <c r="AA427" s="72">
        <f>IF(E427="Yes",IF(OR(G427="",P427&lt;&gt;1),1,0),0)</f>
        <v/>
      </c>
      <c r="AB427" s="72">
        <f>IF(E427="Yes",IF(Q427="No",1,0),0)</f>
        <v/>
      </c>
      <c r="AC427" s="72">
        <f>IF(E427="Yes",IF(P427&gt;1,1,0),0)</f>
        <v/>
      </c>
      <c r="AD427" s="72">
        <f>IF(AND(E427="Yes",J427&lt;&gt;"",K427&lt;&gt;"",J427&lt;&gt;K427),1,0)</f>
        <v/>
      </c>
      <c r="AE427" s="72">
        <f>IF(E427="Yes",IF(OR(I427="",X427&gt;U427),1,0),0)</f>
        <v/>
      </c>
      <c r="AF427" s="72">
        <f>IF(M427="Yes",IF(OR(N427="",Y427&gt;V427),1,0),0)</f>
        <v/>
      </c>
      <c r="AG427" s="72">
        <f>IF(E427="Yes",IF(AND(AA427=0,AC427=0,AD427=0,AE427=0,J427&lt;&gt;"",K427&lt;&gt;""),1,0),0)</f>
        <v/>
      </c>
      <c r="AH427" s="27">
        <f>IF(E427&lt;&gt;"Yes","Excluded",IF(OR(AA427=1,AC427=1,AD427=1,AE427=1,AF427=1,AJ427=1),"Fail",IF(OR(AND(AB427=1,OR(R427&lt;&gt;"Yes",S427&lt;&gt;"Yes")),AK427=1),"Warning","Pass")))</f>
        <v/>
      </c>
      <c r="AI427" s="27" t="str"/>
      <c r="AJ427" s="73">
        <f>IF(E427="Yes",IF(OR(O427="",Z427&gt;W427),1,0),0)</f>
        <v/>
      </c>
      <c r="AK427" s="73">
        <f>IF(E427="Yes",IF(T427="Yes",0,1),0)</f>
        <v/>
      </c>
    </row>
    <row r="428">
      <c r="A428" s="27" t="str"/>
      <c r="B428" s="27" t="str"/>
      <c r="C428" s="27" t="str"/>
      <c r="D428" s="27" t="str"/>
      <c r="E428" s="27" t="str"/>
      <c r="F428" s="70" t="str"/>
      <c r="G428" s="70" t="str"/>
      <c r="H428" s="70" t="str"/>
      <c r="I428" s="70" t="str"/>
      <c r="J428" s="70" t="str"/>
      <c r="K428" s="70" t="str"/>
      <c r="L428" s="70" t="str"/>
      <c r="M428" s="70" t="str"/>
      <c r="N428" s="70" t="str"/>
      <c r="O428" s="70" t="str"/>
      <c r="P428" s="27" t="str"/>
      <c r="Q428" s="27" t="str"/>
      <c r="R428" s="27" t="str"/>
      <c r="S428" s="27" t="str"/>
      <c r="T428" s="27" t="str"/>
      <c r="U428" s="27" t="str"/>
      <c r="V428" s="27" t="str"/>
      <c r="W428" s="27" t="str"/>
      <c r="X428" s="71">
        <f>IF(OR(F428="",I428=""),"",ROUND((I428-F428)*1440,2))</f>
        <v/>
      </c>
      <c r="Y428" s="71">
        <f>IF(OR(M428&lt;&gt;"Yes",I428="",N428=""),"",ROUND((N428-I428)*1440,2))</f>
        <v/>
      </c>
      <c r="Z428" s="71">
        <f>IF(OR(F428="",O428=""),"",ROUND((O428-F428)*1440,2))</f>
        <v/>
      </c>
      <c r="AA428" s="72">
        <f>IF(E428="Yes",IF(OR(G428="",P428&lt;&gt;1),1,0),0)</f>
        <v/>
      </c>
      <c r="AB428" s="72">
        <f>IF(E428="Yes",IF(Q428="No",1,0),0)</f>
        <v/>
      </c>
      <c r="AC428" s="72">
        <f>IF(E428="Yes",IF(P428&gt;1,1,0),0)</f>
        <v/>
      </c>
      <c r="AD428" s="72">
        <f>IF(AND(E428="Yes",J428&lt;&gt;"",K428&lt;&gt;"",J428&lt;&gt;K428),1,0)</f>
        <v/>
      </c>
      <c r="AE428" s="72">
        <f>IF(E428="Yes",IF(OR(I428="",X428&gt;U428),1,0),0)</f>
        <v/>
      </c>
      <c r="AF428" s="72">
        <f>IF(M428="Yes",IF(OR(N428="",Y428&gt;V428),1,0),0)</f>
        <v/>
      </c>
      <c r="AG428" s="72">
        <f>IF(E428="Yes",IF(AND(AA428=0,AC428=0,AD428=0,AE428=0,J428&lt;&gt;"",K428&lt;&gt;""),1,0),0)</f>
        <v/>
      </c>
      <c r="AH428" s="27">
        <f>IF(E428&lt;&gt;"Yes","Excluded",IF(OR(AA428=1,AC428=1,AD428=1,AE428=1,AF428=1,AJ428=1),"Fail",IF(OR(AND(AB428=1,OR(R428&lt;&gt;"Yes",S428&lt;&gt;"Yes")),AK428=1),"Warning","Pass")))</f>
        <v/>
      </c>
      <c r="AI428" s="27" t="str"/>
      <c r="AJ428" s="73">
        <f>IF(E428="Yes",IF(OR(O428="",Z428&gt;W428),1,0),0)</f>
        <v/>
      </c>
      <c r="AK428" s="73">
        <f>IF(E428="Yes",IF(T428="Yes",0,1),0)</f>
        <v/>
      </c>
    </row>
    <row r="429">
      <c r="A429" s="27" t="str"/>
      <c r="B429" s="27" t="str"/>
      <c r="C429" s="27" t="str"/>
      <c r="D429" s="27" t="str"/>
      <c r="E429" s="27" t="str"/>
      <c r="F429" s="70" t="str"/>
      <c r="G429" s="70" t="str"/>
      <c r="H429" s="70" t="str"/>
      <c r="I429" s="70" t="str"/>
      <c r="J429" s="70" t="str"/>
      <c r="K429" s="70" t="str"/>
      <c r="L429" s="70" t="str"/>
      <c r="M429" s="70" t="str"/>
      <c r="N429" s="70" t="str"/>
      <c r="O429" s="70" t="str"/>
      <c r="P429" s="27" t="str"/>
      <c r="Q429" s="27" t="str"/>
      <c r="R429" s="27" t="str"/>
      <c r="S429" s="27" t="str"/>
      <c r="T429" s="27" t="str"/>
      <c r="U429" s="27" t="str"/>
      <c r="V429" s="27" t="str"/>
      <c r="W429" s="27" t="str"/>
      <c r="X429" s="71">
        <f>IF(OR(F429="",I429=""),"",ROUND((I429-F429)*1440,2))</f>
        <v/>
      </c>
      <c r="Y429" s="71">
        <f>IF(OR(M429&lt;&gt;"Yes",I429="",N429=""),"",ROUND((N429-I429)*1440,2))</f>
        <v/>
      </c>
      <c r="Z429" s="71">
        <f>IF(OR(F429="",O429=""),"",ROUND((O429-F429)*1440,2))</f>
        <v/>
      </c>
      <c r="AA429" s="72">
        <f>IF(E429="Yes",IF(OR(G429="",P429&lt;&gt;1),1,0),0)</f>
        <v/>
      </c>
      <c r="AB429" s="72">
        <f>IF(E429="Yes",IF(Q429="No",1,0),0)</f>
        <v/>
      </c>
      <c r="AC429" s="72">
        <f>IF(E429="Yes",IF(P429&gt;1,1,0),0)</f>
        <v/>
      </c>
      <c r="AD429" s="72">
        <f>IF(AND(E429="Yes",J429&lt;&gt;"",K429&lt;&gt;"",J429&lt;&gt;K429),1,0)</f>
        <v/>
      </c>
      <c r="AE429" s="72">
        <f>IF(E429="Yes",IF(OR(I429="",X429&gt;U429),1,0),0)</f>
        <v/>
      </c>
      <c r="AF429" s="72">
        <f>IF(M429="Yes",IF(OR(N429="",Y429&gt;V429),1,0),0)</f>
        <v/>
      </c>
      <c r="AG429" s="72">
        <f>IF(E429="Yes",IF(AND(AA429=0,AC429=0,AD429=0,AE429=0,J429&lt;&gt;"",K429&lt;&gt;""),1,0),0)</f>
        <v/>
      </c>
      <c r="AH429" s="27">
        <f>IF(E429&lt;&gt;"Yes","Excluded",IF(OR(AA429=1,AC429=1,AD429=1,AE429=1,AF429=1,AJ429=1),"Fail",IF(OR(AND(AB429=1,OR(R429&lt;&gt;"Yes",S429&lt;&gt;"Yes")),AK429=1),"Warning","Pass")))</f>
        <v/>
      </c>
      <c r="AI429" s="27" t="str"/>
      <c r="AJ429" s="73">
        <f>IF(E429="Yes",IF(OR(O429="",Z429&gt;W429),1,0),0)</f>
        <v/>
      </c>
      <c r="AK429" s="73">
        <f>IF(E429="Yes",IF(T429="Yes",0,1),0)</f>
        <v/>
      </c>
    </row>
    <row r="430">
      <c r="A430" s="27" t="str"/>
      <c r="B430" s="27" t="str"/>
      <c r="C430" s="27" t="str"/>
      <c r="D430" s="27" t="str"/>
      <c r="E430" s="27" t="str"/>
      <c r="F430" s="70" t="str"/>
      <c r="G430" s="70" t="str"/>
      <c r="H430" s="70" t="str"/>
      <c r="I430" s="70" t="str"/>
      <c r="J430" s="70" t="str"/>
      <c r="K430" s="70" t="str"/>
      <c r="L430" s="70" t="str"/>
      <c r="M430" s="70" t="str"/>
      <c r="N430" s="70" t="str"/>
      <c r="O430" s="70" t="str"/>
      <c r="P430" s="27" t="str"/>
      <c r="Q430" s="27" t="str"/>
      <c r="R430" s="27" t="str"/>
      <c r="S430" s="27" t="str"/>
      <c r="T430" s="27" t="str"/>
      <c r="U430" s="27" t="str"/>
      <c r="V430" s="27" t="str"/>
      <c r="W430" s="27" t="str"/>
      <c r="X430" s="71">
        <f>IF(OR(F430="",I430=""),"",ROUND((I430-F430)*1440,2))</f>
        <v/>
      </c>
      <c r="Y430" s="71">
        <f>IF(OR(M430&lt;&gt;"Yes",I430="",N430=""),"",ROUND((N430-I430)*1440,2))</f>
        <v/>
      </c>
      <c r="Z430" s="71">
        <f>IF(OR(F430="",O430=""),"",ROUND((O430-F430)*1440,2))</f>
        <v/>
      </c>
      <c r="AA430" s="72">
        <f>IF(E430="Yes",IF(OR(G430="",P430&lt;&gt;1),1,0),0)</f>
        <v/>
      </c>
      <c r="AB430" s="72">
        <f>IF(E430="Yes",IF(Q430="No",1,0),0)</f>
        <v/>
      </c>
      <c r="AC430" s="72">
        <f>IF(E430="Yes",IF(P430&gt;1,1,0),0)</f>
        <v/>
      </c>
      <c r="AD430" s="72">
        <f>IF(AND(E430="Yes",J430&lt;&gt;"",K430&lt;&gt;"",J430&lt;&gt;K430),1,0)</f>
        <v/>
      </c>
      <c r="AE430" s="72">
        <f>IF(E430="Yes",IF(OR(I430="",X430&gt;U430),1,0),0)</f>
        <v/>
      </c>
      <c r="AF430" s="72">
        <f>IF(M430="Yes",IF(OR(N430="",Y430&gt;V430),1,0),0)</f>
        <v/>
      </c>
      <c r="AG430" s="72">
        <f>IF(E430="Yes",IF(AND(AA430=0,AC430=0,AD430=0,AE430=0,J430&lt;&gt;"",K430&lt;&gt;""),1,0),0)</f>
        <v/>
      </c>
      <c r="AH430" s="27">
        <f>IF(E430&lt;&gt;"Yes","Excluded",IF(OR(AA430=1,AC430=1,AD430=1,AE430=1,AF430=1,AJ430=1),"Fail",IF(OR(AND(AB430=1,OR(R430&lt;&gt;"Yes",S430&lt;&gt;"Yes")),AK430=1),"Warning","Pass")))</f>
        <v/>
      </c>
      <c r="AI430" s="27" t="str"/>
      <c r="AJ430" s="73">
        <f>IF(E430="Yes",IF(OR(O430="",Z430&gt;W430),1,0),0)</f>
        <v/>
      </c>
      <c r="AK430" s="73">
        <f>IF(E430="Yes",IF(T430="Yes",0,1),0)</f>
        <v/>
      </c>
    </row>
    <row r="431">
      <c r="A431" s="27" t="str"/>
      <c r="B431" s="27" t="str"/>
      <c r="C431" s="27" t="str"/>
      <c r="D431" s="27" t="str"/>
      <c r="E431" s="27" t="str"/>
      <c r="F431" s="70" t="str"/>
      <c r="G431" s="70" t="str"/>
      <c r="H431" s="70" t="str"/>
      <c r="I431" s="70" t="str"/>
      <c r="J431" s="70" t="str"/>
      <c r="K431" s="70" t="str"/>
      <c r="L431" s="70" t="str"/>
      <c r="M431" s="70" t="str"/>
      <c r="N431" s="70" t="str"/>
      <c r="O431" s="70" t="str"/>
      <c r="P431" s="27" t="str"/>
      <c r="Q431" s="27" t="str"/>
      <c r="R431" s="27" t="str"/>
      <c r="S431" s="27" t="str"/>
      <c r="T431" s="27" t="str"/>
      <c r="U431" s="27" t="str"/>
      <c r="V431" s="27" t="str"/>
      <c r="W431" s="27" t="str"/>
      <c r="X431" s="71">
        <f>IF(OR(F431="",I431=""),"",ROUND((I431-F431)*1440,2))</f>
        <v/>
      </c>
      <c r="Y431" s="71">
        <f>IF(OR(M431&lt;&gt;"Yes",I431="",N431=""),"",ROUND((N431-I431)*1440,2))</f>
        <v/>
      </c>
      <c r="Z431" s="71">
        <f>IF(OR(F431="",O431=""),"",ROUND((O431-F431)*1440,2))</f>
        <v/>
      </c>
      <c r="AA431" s="72">
        <f>IF(E431="Yes",IF(OR(G431="",P431&lt;&gt;1),1,0),0)</f>
        <v/>
      </c>
      <c r="AB431" s="72">
        <f>IF(E431="Yes",IF(Q431="No",1,0),0)</f>
        <v/>
      </c>
      <c r="AC431" s="72">
        <f>IF(E431="Yes",IF(P431&gt;1,1,0),0)</f>
        <v/>
      </c>
      <c r="AD431" s="72">
        <f>IF(AND(E431="Yes",J431&lt;&gt;"",K431&lt;&gt;"",J431&lt;&gt;K431),1,0)</f>
        <v/>
      </c>
      <c r="AE431" s="72">
        <f>IF(E431="Yes",IF(OR(I431="",X431&gt;U431),1,0),0)</f>
        <v/>
      </c>
      <c r="AF431" s="72">
        <f>IF(M431="Yes",IF(OR(N431="",Y431&gt;V431),1,0),0)</f>
        <v/>
      </c>
      <c r="AG431" s="72">
        <f>IF(E431="Yes",IF(AND(AA431=0,AC431=0,AD431=0,AE431=0,J431&lt;&gt;"",K431&lt;&gt;""),1,0),0)</f>
        <v/>
      </c>
      <c r="AH431" s="27">
        <f>IF(E431&lt;&gt;"Yes","Excluded",IF(OR(AA431=1,AC431=1,AD431=1,AE431=1,AF431=1,AJ431=1),"Fail",IF(OR(AND(AB431=1,OR(R431&lt;&gt;"Yes",S431&lt;&gt;"Yes")),AK431=1),"Warning","Pass")))</f>
        <v/>
      </c>
      <c r="AI431" s="27" t="str"/>
      <c r="AJ431" s="73">
        <f>IF(E431="Yes",IF(OR(O431="",Z431&gt;W431),1,0),0)</f>
        <v/>
      </c>
      <c r="AK431" s="73">
        <f>IF(E431="Yes",IF(T431="Yes",0,1),0)</f>
        <v/>
      </c>
    </row>
    <row r="432">
      <c r="A432" s="27" t="str"/>
      <c r="B432" s="27" t="str"/>
      <c r="C432" s="27" t="str"/>
      <c r="D432" s="27" t="str"/>
      <c r="E432" s="27" t="str"/>
      <c r="F432" s="70" t="str"/>
      <c r="G432" s="70" t="str"/>
      <c r="H432" s="70" t="str"/>
      <c r="I432" s="70" t="str"/>
      <c r="J432" s="70" t="str"/>
      <c r="K432" s="70" t="str"/>
      <c r="L432" s="70" t="str"/>
      <c r="M432" s="70" t="str"/>
      <c r="N432" s="70" t="str"/>
      <c r="O432" s="70" t="str"/>
      <c r="P432" s="27" t="str"/>
      <c r="Q432" s="27" t="str"/>
      <c r="R432" s="27" t="str"/>
      <c r="S432" s="27" t="str"/>
      <c r="T432" s="27" t="str"/>
      <c r="U432" s="27" t="str"/>
      <c r="V432" s="27" t="str"/>
      <c r="W432" s="27" t="str"/>
      <c r="X432" s="71">
        <f>IF(OR(F432="",I432=""),"",ROUND((I432-F432)*1440,2))</f>
        <v/>
      </c>
      <c r="Y432" s="71">
        <f>IF(OR(M432&lt;&gt;"Yes",I432="",N432=""),"",ROUND((N432-I432)*1440,2))</f>
        <v/>
      </c>
      <c r="Z432" s="71">
        <f>IF(OR(F432="",O432=""),"",ROUND((O432-F432)*1440,2))</f>
        <v/>
      </c>
      <c r="AA432" s="72">
        <f>IF(E432="Yes",IF(OR(G432="",P432&lt;&gt;1),1,0),0)</f>
        <v/>
      </c>
      <c r="AB432" s="72">
        <f>IF(E432="Yes",IF(Q432="No",1,0),0)</f>
        <v/>
      </c>
      <c r="AC432" s="72">
        <f>IF(E432="Yes",IF(P432&gt;1,1,0),0)</f>
        <v/>
      </c>
      <c r="AD432" s="72">
        <f>IF(AND(E432="Yes",J432&lt;&gt;"",K432&lt;&gt;"",J432&lt;&gt;K432),1,0)</f>
        <v/>
      </c>
      <c r="AE432" s="72">
        <f>IF(E432="Yes",IF(OR(I432="",X432&gt;U432),1,0),0)</f>
        <v/>
      </c>
      <c r="AF432" s="72">
        <f>IF(M432="Yes",IF(OR(N432="",Y432&gt;V432),1,0),0)</f>
        <v/>
      </c>
      <c r="AG432" s="72">
        <f>IF(E432="Yes",IF(AND(AA432=0,AC432=0,AD432=0,AE432=0,J432&lt;&gt;"",K432&lt;&gt;""),1,0),0)</f>
        <v/>
      </c>
      <c r="AH432" s="27">
        <f>IF(E432&lt;&gt;"Yes","Excluded",IF(OR(AA432=1,AC432=1,AD432=1,AE432=1,AF432=1,AJ432=1),"Fail",IF(OR(AND(AB432=1,OR(R432&lt;&gt;"Yes",S432&lt;&gt;"Yes")),AK432=1),"Warning","Pass")))</f>
        <v/>
      </c>
      <c r="AI432" s="27" t="str"/>
      <c r="AJ432" s="73">
        <f>IF(E432="Yes",IF(OR(O432="",Z432&gt;W432),1,0),0)</f>
        <v/>
      </c>
      <c r="AK432" s="73">
        <f>IF(E432="Yes",IF(T432="Yes",0,1),0)</f>
        <v/>
      </c>
    </row>
    <row r="433">
      <c r="A433" s="27" t="str"/>
      <c r="B433" s="27" t="str"/>
      <c r="C433" s="27" t="str"/>
      <c r="D433" s="27" t="str"/>
      <c r="E433" s="27" t="str"/>
      <c r="F433" s="70" t="str"/>
      <c r="G433" s="70" t="str"/>
      <c r="H433" s="70" t="str"/>
      <c r="I433" s="70" t="str"/>
      <c r="J433" s="70" t="str"/>
      <c r="K433" s="70" t="str"/>
      <c r="L433" s="70" t="str"/>
      <c r="M433" s="70" t="str"/>
      <c r="N433" s="70" t="str"/>
      <c r="O433" s="70" t="str"/>
      <c r="P433" s="27" t="str"/>
      <c r="Q433" s="27" t="str"/>
      <c r="R433" s="27" t="str"/>
      <c r="S433" s="27" t="str"/>
      <c r="T433" s="27" t="str"/>
      <c r="U433" s="27" t="str"/>
      <c r="V433" s="27" t="str"/>
      <c r="W433" s="27" t="str"/>
      <c r="X433" s="71">
        <f>IF(OR(F433="",I433=""),"",ROUND((I433-F433)*1440,2))</f>
        <v/>
      </c>
      <c r="Y433" s="71">
        <f>IF(OR(M433&lt;&gt;"Yes",I433="",N433=""),"",ROUND((N433-I433)*1440,2))</f>
        <v/>
      </c>
      <c r="Z433" s="71">
        <f>IF(OR(F433="",O433=""),"",ROUND((O433-F433)*1440,2))</f>
        <v/>
      </c>
      <c r="AA433" s="72">
        <f>IF(E433="Yes",IF(OR(G433="",P433&lt;&gt;1),1,0),0)</f>
        <v/>
      </c>
      <c r="AB433" s="72">
        <f>IF(E433="Yes",IF(Q433="No",1,0),0)</f>
        <v/>
      </c>
      <c r="AC433" s="72">
        <f>IF(E433="Yes",IF(P433&gt;1,1,0),0)</f>
        <v/>
      </c>
      <c r="AD433" s="72">
        <f>IF(AND(E433="Yes",J433&lt;&gt;"",K433&lt;&gt;"",J433&lt;&gt;K433),1,0)</f>
        <v/>
      </c>
      <c r="AE433" s="72">
        <f>IF(E433="Yes",IF(OR(I433="",X433&gt;U433),1,0),0)</f>
        <v/>
      </c>
      <c r="AF433" s="72">
        <f>IF(M433="Yes",IF(OR(N433="",Y433&gt;V433),1,0),0)</f>
        <v/>
      </c>
      <c r="AG433" s="72">
        <f>IF(E433="Yes",IF(AND(AA433=0,AC433=0,AD433=0,AE433=0,J433&lt;&gt;"",K433&lt;&gt;""),1,0),0)</f>
        <v/>
      </c>
      <c r="AH433" s="27">
        <f>IF(E433&lt;&gt;"Yes","Excluded",IF(OR(AA433=1,AC433=1,AD433=1,AE433=1,AF433=1,AJ433=1),"Fail",IF(OR(AND(AB433=1,OR(R433&lt;&gt;"Yes",S433&lt;&gt;"Yes")),AK433=1),"Warning","Pass")))</f>
        <v/>
      </c>
      <c r="AI433" s="27" t="str"/>
      <c r="AJ433" s="73">
        <f>IF(E433="Yes",IF(OR(O433="",Z433&gt;W433),1,0),0)</f>
        <v/>
      </c>
      <c r="AK433" s="73">
        <f>IF(E433="Yes",IF(T433="Yes",0,1),0)</f>
        <v/>
      </c>
    </row>
    <row r="434">
      <c r="A434" s="27" t="str"/>
      <c r="B434" s="27" t="str"/>
      <c r="C434" s="27" t="str"/>
      <c r="D434" s="27" t="str"/>
      <c r="E434" s="27" t="str"/>
      <c r="F434" s="70" t="str"/>
      <c r="G434" s="70" t="str"/>
      <c r="H434" s="70" t="str"/>
      <c r="I434" s="70" t="str"/>
      <c r="J434" s="70" t="str"/>
      <c r="K434" s="70" t="str"/>
      <c r="L434" s="70" t="str"/>
      <c r="M434" s="70" t="str"/>
      <c r="N434" s="70" t="str"/>
      <c r="O434" s="70" t="str"/>
      <c r="P434" s="27" t="str"/>
      <c r="Q434" s="27" t="str"/>
      <c r="R434" s="27" t="str"/>
      <c r="S434" s="27" t="str"/>
      <c r="T434" s="27" t="str"/>
      <c r="U434" s="27" t="str"/>
      <c r="V434" s="27" t="str"/>
      <c r="W434" s="27" t="str"/>
      <c r="X434" s="71">
        <f>IF(OR(F434="",I434=""),"",ROUND((I434-F434)*1440,2))</f>
        <v/>
      </c>
      <c r="Y434" s="71">
        <f>IF(OR(M434&lt;&gt;"Yes",I434="",N434=""),"",ROUND((N434-I434)*1440,2))</f>
        <v/>
      </c>
      <c r="Z434" s="71">
        <f>IF(OR(F434="",O434=""),"",ROUND((O434-F434)*1440,2))</f>
        <v/>
      </c>
      <c r="AA434" s="72">
        <f>IF(E434="Yes",IF(OR(G434="",P434&lt;&gt;1),1,0),0)</f>
        <v/>
      </c>
      <c r="AB434" s="72">
        <f>IF(E434="Yes",IF(Q434="No",1,0),0)</f>
        <v/>
      </c>
      <c r="AC434" s="72">
        <f>IF(E434="Yes",IF(P434&gt;1,1,0),0)</f>
        <v/>
      </c>
      <c r="AD434" s="72">
        <f>IF(AND(E434="Yes",J434&lt;&gt;"",K434&lt;&gt;"",J434&lt;&gt;K434),1,0)</f>
        <v/>
      </c>
      <c r="AE434" s="72">
        <f>IF(E434="Yes",IF(OR(I434="",X434&gt;U434),1,0),0)</f>
        <v/>
      </c>
      <c r="AF434" s="72">
        <f>IF(M434="Yes",IF(OR(N434="",Y434&gt;V434),1,0),0)</f>
        <v/>
      </c>
      <c r="AG434" s="72">
        <f>IF(E434="Yes",IF(AND(AA434=0,AC434=0,AD434=0,AE434=0,J434&lt;&gt;"",K434&lt;&gt;""),1,0),0)</f>
        <v/>
      </c>
      <c r="AH434" s="27">
        <f>IF(E434&lt;&gt;"Yes","Excluded",IF(OR(AA434=1,AC434=1,AD434=1,AE434=1,AF434=1,AJ434=1),"Fail",IF(OR(AND(AB434=1,OR(R434&lt;&gt;"Yes",S434&lt;&gt;"Yes")),AK434=1),"Warning","Pass")))</f>
        <v/>
      </c>
      <c r="AI434" s="27" t="str"/>
      <c r="AJ434" s="73">
        <f>IF(E434="Yes",IF(OR(O434="",Z434&gt;W434),1,0),0)</f>
        <v/>
      </c>
      <c r="AK434" s="73">
        <f>IF(E434="Yes",IF(T434="Yes",0,1),0)</f>
        <v/>
      </c>
    </row>
    <row r="435">
      <c r="A435" s="27" t="str"/>
      <c r="B435" s="27" t="str"/>
      <c r="C435" s="27" t="str"/>
      <c r="D435" s="27" t="str"/>
      <c r="E435" s="27" t="str"/>
      <c r="F435" s="70" t="str"/>
      <c r="G435" s="70" t="str"/>
      <c r="H435" s="70" t="str"/>
      <c r="I435" s="70" t="str"/>
      <c r="J435" s="70" t="str"/>
      <c r="K435" s="70" t="str"/>
      <c r="L435" s="70" t="str"/>
      <c r="M435" s="70" t="str"/>
      <c r="N435" s="70" t="str"/>
      <c r="O435" s="70" t="str"/>
      <c r="P435" s="27" t="str"/>
      <c r="Q435" s="27" t="str"/>
      <c r="R435" s="27" t="str"/>
      <c r="S435" s="27" t="str"/>
      <c r="T435" s="27" t="str"/>
      <c r="U435" s="27" t="str"/>
      <c r="V435" s="27" t="str"/>
      <c r="W435" s="27" t="str"/>
      <c r="X435" s="71">
        <f>IF(OR(F435="",I435=""),"",ROUND((I435-F435)*1440,2))</f>
        <v/>
      </c>
      <c r="Y435" s="71">
        <f>IF(OR(M435&lt;&gt;"Yes",I435="",N435=""),"",ROUND((N435-I435)*1440,2))</f>
        <v/>
      </c>
      <c r="Z435" s="71">
        <f>IF(OR(F435="",O435=""),"",ROUND((O435-F435)*1440,2))</f>
        <v/>
      </c>
      <c r="AA435" s="72">
        <f>IF(E435="Yes",IF(OR(G435="",P435&lt;&gt;1),1,0),0)</f>
        <v/>
      </c>
      <c r="AB435" s="72">
        <f>IF(E435="Yes",IF(Q435="No",1,0),0)</f>
        <v/>
      </c>
      <c r="AC435" s="72">
        <f>IF(E435="Yes",IF(P435&gt;1,1,0),0)</f>
        <v/>
      </c>
      <c r="AD435" s="72">
        <f>IF(AND(E435="Yes",J435&lt;&gt;"",K435&lt;&gt;"",J435&lt;&gt;K435),1,0)</f>
        <v/>
      </c>
      <c r="AE435" s="72">
        <f>IF(E435="Yes",IF(OR(I435="",X435&gt;U435),1,0),0)</f>
        <v/>
      </c>
      <c r="AF435" s="72">
        <f>IF(M435="Yes",IF(OR(N435="",Y435&gt;V435),1,0),0)</f>
        <v/>
      </c>
      <c r="AG435" s="72">
        <f>IF(E435="Yes",IF(AND(AA435=0,AC435=0,AD435=0,AE435=0,J435&lt;&gt;"",K435&lt;&gt;""),1,0),0)</f>
        <v/>
      </c>
      <c r="AH435" s="27">
        <f>IF(E435&lt;&gt;"Yes","Excluded",IF(OR(AA435=1,AC435=1,AD435=1,AE435=1,AF435=1,AJ435=1),"Fail",IF(OR(AND(AB435=1,OR(R435&lt;&gt;"Yes",S435&lt;&gt;"Yes")),AK435=1),"Warning","Pass")))</f>
        <v/>
      </c>
      <c r="AI435" s="27" t="str"/>
      <c r="AJ435" s="73">
        <f>IF(E435="Yes",IF(OR(O435="",Z435&gt;W435),1,0),0)</f>
        <v/>
      </c>
      <c r="AK435" s="73">
        <f>IF(E435="Yes",IF(T435="Yes",0,1),0)</f>
        <v/>
      </c>
    </row>
    <row r="436">
      <c r="A436" s="27" t="str"/>
      <c r="B436" s="27" t="str"/>
      <c r="C436" s="27" t="str"/>
      <c r="D436" s="27" t="str"/>
      <c r="E436" s="27" t="str"/>
      <c r="F436" s="70" t="str"/>
      <c r="G436" s="70" t="str"/>
      <c r="H436" s="70" t="str"/>
      <c r="I436" s="70" t="str"/>
      <c r="J436" s="70" t="str"/>
      <c r="K436" s="70" t="str"/>
      <c r="L436" s="70" t="str"/>
      <c r="M436" s="70" t="str"/>
      <c r="N436" s="70" t="str"/>
      <c r="O436" s="70" t="str"/>
      <c r="P436" s="27" t="str"/>
      <c r="Q436" s="27" t="str"/>
      <c r="R436" s="27" t="str"/>
      <c r="S436" s="27" t="str"/>
      <c r="T436" s="27" t="str"/>
      <c r="U436" s="27" t="str"/>
      <c r="V436" s="27" t="str"/>
      <c r="W436" s="27" t="str"/>
      <c r="X436" s="71">
        <f>IF(OR(F436="",I436=""),"",ROUND((I436-F436)*1440,2))</f>
        <v/>
      </c>
      <c r="Y436" s="71">
        <f>IF(OR(M436&lt;&gt;"Yes",I436="",N436=""),"",ROUND((N436-I436)*1440,2))</f>
        <v/>
      </c>
      <c r="Z436" s="71">
        <f>IF(OR(F436="",O436=""),"",ROUND((O436-F436)*1440,2))</f>
        <v/>
      </c>
      <c r="AA436" s="72">
        <f>IF(E436="Yes",IF(OR(G436="",P436&lt;&gt;1),1,0),0)</f>
        <v/>
      </c>
      <c r="AB436" s="72">
        <f>IF(E436="Yes",IF(Q436="No",1,0),0)</f>
        <v/>
      </c>
      <c r="AC436" s="72">
        <f>IF(E436="Yes",IF(P436&gt;1,1,0),0)</f>
        <v/>
      </c>
      <c r="AD436" s="72">
        <f>IF(AND(E436="Yes",J436&lt;&gt;"",K436&lt;&gt;"",J436&lt;&gt;K436),1,0)</f>
        <v/>
      </c>
      <c r="AE436" s="72">
        <f>IF(E436="Yes",IF(OR(I436="",X436&gt;U436),1,0),0)</f>
        <v/>
      </c>
      <c r="AF436" s="72">
        <f>IF(M436="Yes",IF(OR(N436="",Y436&gt;V436),1,0),0)</f>
        <v/>
      </c>
      <c r="AG436" s="72">
        <f>IF(E436="Yes",IF(AND(AA436=0,AC436=0,AD436=0,AE436=0,J436&lt;&gt;"",K436&lt;&gt;""),1,0),0)</f>
        <v/>
      </c>
      <c r="AH436" s="27">
        <f>IF(E436&lt;&gt;"Yes","Excluded",IF(OR(AA436=1,AC436=1,AD436=1,AE436=1,AF436=1,AJ436=1),"Fail",IF(OR(AND(AB436=1,OR(R436&lt;&gt;"Yes",S436&lt;&gt;"Yes")),AK436=1),"Warning","Pass")))</f>
        <v/>
      </c>
      <c r="AI436" s="27" t="str"/>
      <c r="AJ436" s="73">
        <f>IF(E436="Yes",IF(OR(O436="",Z436&gt;W436),1,0),0)</f>
        <v/>
      </c>
      <c r="AK436" s="73">
        <f>IF(E436="Yes",IF(T436="Yes",0,1),0)</f>
        <v/>
      </c>
    </row>
    <row r="437">
      <c r="A437" s="27" t="str"/>
      <c r="B437" s="27" t="str"/>
      <c r="C437" s="27" t="str"/>
      <c r="D437" s="27" t="str"/>
      <c r="E437" s="27" t="str"/>
      <c r="F437" s="70" t="str"/>
      <c r="G437" s="70" t="str"/>
      <c r="H437" s="70" t="str"/>
      <c r="I437" s="70" t="str"/>
      <c r="J437" s="70" t="str"/>
      <c r="K437" s="70" t="str"/>
      <c r="L437" s="70" t="str"/>
      <c r="M437" s="70" t="str"/>
      <c r="N437" s="70" t="str"/>
      <c r="O437" s="70" t="str"/>
      <c r="P437" s="27" t="str"/>
      <c r="Q437" s="27" t="str"/>
      <c r="R437" s="27" t="str"/>
      <c r="S437" s="27" t="str"/>
      <c r="T437" s="27" t="str"/>
      <c r="U437" s="27" t="str"/>
      <c r="V437" s="27" t="str"/>
      <c r="W437" s="27" t="str"/>
      <c r="X437" s="71">
        <f>IF(OR(F437="",I437=""),"",ROUND((I437-F437)*1440,2))</f>
        <v/>
      </c>
      <c r="Y437" s="71">
        <f>IF(OR(M437&lt;&gt;"Yes",I437="",N437=""),"",ROUND((N437-I437)*1440,2))</f>
        <v/>
      </c>
      <c r="Z437" s="71">
        <f>IF(OR(F437="",O437=""),"",ROUND((O437-F437)*1440,2))</f>
        <v/>
      </c>
      <c r="AA437" s="72">
        <f>IF(E437="Yes",IF(OR(G437="",P437&lt;&gt;1),1,0),0)</f>
        <v/>
      </c>
      <c r="AB437" s="72">
        <f>IF(E437="Yes",IF(Q437="No",1,0),0)</f>
        <v/>
      </c>
      <c r="AC437" s="72">
        <f>IF(E437="Yes",IF(P437&gt;1,1,0),0)</f>
        <v/>
      </c>
      <c r="AD437" s="72">
        <f>IF(AND(E437="Yes",J437&lt;&gt;"",K437&lt;&gt;"",J437&lt;&gt;K437),1,0)</f>
        <v/>
      </c>
      <c r="AE437" s="72">
        <f>IF(E437="Yes",IF(OR(I437="",X437&gt;U437),1,0),0)</f>
        <v/>
      </c>
      <c r="AF437" s="72">
        <f>IF(M437="Yes",IF(OR(N437="",Y437&gt;V437),1,0),0)</f>
        <v/>
      </c>
      <c r="AG437" s="72">
        <f>IF(E437="Yes",IF(AND(AA437=0,AC437=0,AD437=0,AE437=0,J437&lt;&gt;"",K437&lt;&gt;""),1,0),0)</f>
        <v/>
      </c>
      <c r="AH437" s="27">
        <f>IF(E437&lt;&gt;"Yes","Excluded",IF(OR(AA437=1,AC437=1,AD437=1,AE437=1,AF437=1,AJ437=1),"Fail",IF(OR(AND(AB437=1,OR(R437&lt;&gt;"Yes",S437&lt;&gt;"Yes")),AK437=1),"Warning","Pass")))</f>
        <v/>
      </c>
      <c r="AI437" s="27" t="str"/>
      <c r="AJ437" s="73">
        <f>IF(E437="Yes",IF(OR(O437="",Z437&gt;W437),1,0),0)</f>
        <v/>
      </c>
      <c r="AK437" s="73">
        <f>IF(E437="Yes",IF(T437="Yes",0,1),0)</f>
        <v/>
      </c>
    </row>
    <row r="438">
      <c r="A438" s="27" t="str"/>
      <c r="B438" s="27" t="str"/>
      <c r="C438" s="27" t="str"/>
      <c r="D438" s="27" t="str"/>
      <c r="E438" s="27" t="str"/>
      <c r="F438" s="70" t="str"/>
      <c r="G438" s="70" t="str"/>
      <c r="H438" s="70" t="str"/>
      <c r="I438" s="70" t="str"/>
      <c r="J438" s="70" t="str"/>
      <c r="K438" s="70" t="str"/>
      <c r="L438" s="70" t="str"/>
      <c r="M438" s="70" t="str"/>
      <c r="N438" s="70" t="str"/>
      <c r="O438" s="70" t="str"/>
      <c r="P438" s="27" t="str"/>
      <c r="Q438" s="27" t="str"/>
      <c r="R438" s="27" t="str"/>
      <c r="S438" s="27" t="str"/>
      <c r="T438" s="27" t="str"/>
      <c r="U438" s="27" t="str"/>
      <c r="V438" s="27" t="str"/>
      <c r="W438" s="27" t="str"/>
      <c r="X438" s="71">
        <f>IF(OR(F438="",I438=""),"",ROUND((I438-F438)*1440,2))</f>
        <v/>
      </c>
      <c r="Y438" s="71">
        <f>IF(OR(M438&lt;&gt;"Yes",I438="",N438=""),"",ROUND((N438-I438)*1440,2))</f>
        <v/>
      </c>
      <c r="Z438" s="71">
        <f>IF(OR(F438="",O438=""),"",ROUND((O438-F438)*1440,2))</f>
        <v/>
      </c>
      <c r="AA438" s="72">
        <f>IF(E438="Yes",IF(OR(G438="",P438&lt;&gt;1),1,0),0)</f>
        <v/>
      </c>
      <c r="AB438" s="72">
        <f>IF(E438="Yes",IF(Q438="No",1,0),0)</f>
        <v/>
      </c>
      <c r="AC438" s="72">
        <f>IF(E438="Yes",IF(P438&gt;1,1,0),0)</f>
        <v/>
      </c>
      <c r="AD438" s="72">
        <f>IF(AND(E438="Yes",J438&lt;&gt;"",K438&lt;&gt;"",J438&lt;&gt;K438),1,0)</f>
        <v/>
      </c>
      <c r="AE438" s="72">
        <f>IF(E438="Yes",IF(OR(I438="",X438&gt;U438),1,0),0)</f>
        <v/>
      </c>
      <c r="AF438" s="72">
        <f>IF(M438="Yes",IF(OR(N438="",Y438&gt;V438),1,0),0)</f>
        <v/>
      </c>
      <c r="AG438" s="72">
        <f>IF(E438="Yes",IF(AND(AA438=0,AC438=0,AD438=0,AE438=0,J438&lt;&gt;"",K438&lt;&gt;""),1,0),0)</f>
        <v/>
      </c>
      <c r="AH438" s="27">
        <f>IF(E438&lt;&gt;"Yes","Excluded",IF(OR(AA438=1,AC438=1,AD438=1,AE438=1,AF438=1,AJ438=1),"Fail",IF(OR(AND(AB438=1,OR(R438&lt;&gt;"Yes",S438&lt;&gt;"Yes")),AK438=1),"Warning","Pass")))</f>
        <v/>
      </c>
      <c r="AI438" s="27" t="str"/>
      <c r="AJ438" s="73">
        <f>IF(E438="Yes",IF(OR(O438="",Z438&gt;W438),1,0),0)</f>
        <v/>
      </c>
      <c r="AK438" s="73">
        <f>IF(E438="Yes",IF(T438="Yes",0,1),0)</f>
        <v/>
      </c>
    </row>
    <row r="439">
      <c r="A439" s="27" t="str"/>
      <c r="B439" s="27" t="str"/>
      <c r="C439" s="27" t="str"/>
      <c r="D439" s="27" t="str"/>
      <c r="E439" s="27" t="str"/>
      <c r="F439" s="70" t="str"/>
      <c r="G439" s="70" t="str"/>
      <c r="H439" s="70" t="str"/>
      <c r="I439" s="70" t="str"/>
      <c r="J439" s="70" t="str"/>
      <c r="K439" s="70" t="str"/>
      <c r="L439" s="70" t="str"/>
      <c r="M439" s="70" t="str"/>
      <c r="N439" s="70" t="str"/>
      <c r="O439" s="70" t="str"/>
      <c r="P439" s="27" t="str"/>
      <c r="Q439" s="27" t="str"/>
      <c r="R439" s="27" t="str"/>
      <c r="S439" s="27" t="str"/>
      <c r="T439" s="27" t="str"/>
      <c r="U439" s="27" t="str"/>
      <c r="V439" s="27" t="str"/>
      <c r="W439" s="27" t="str"/>
      <c r="X439" s="71">
        <f>IF(OR(F439="",I439=""),"",ROUND((I439-F439)*1440,2))</f>
        <v/>
      </c>
      <c r="Y439" s="71">
        <f>IF(OR(M439&lt;&gt;"Yes",I439="",N439=""),"",ROUND((N439-I439)*1440,2))</f>
        <v/>
      </c>
      <c r="Z439" s="71">
        <f>IF(OR(F439="",O439=""),"",ROUND((O439-F439)*1440,2))</f>
        <v/>
      </c>
      <c r="AA439" s="72">
        <f>IF(E439="Yes",IF(OR(G439="",P439&lt;&gt;1),1,0),0)</f>
        <v/>
      </c>
      <c r="AB439" s="72">
        <f>IF(E439="Yes",IF(Q439="No",1,0),0)</f>
        <v/>
      </c>
      <c r="AC439" s="72">
        <f>IF(E439="Yes",IF(P439&gt;1,1,0),0)</f>
        <v/>
      </c>
      <c r="AD439" s="72">
        <f>IF(AND(E439="Yes",J439&lt;&gt;"",K439&lt;&gt;"",J439&lt;&gt;K439),1,0)</f>
        <v/>
      </c>
      <c r="AE439" s="72">
        <f>IF(E439="Yes",IF(OR(I439="",X439&gt;U439),1,0),0)</f>
        <v/>
      </c>
      <c r="AF439" s="72">
        <f>IF(M439="Yes",IF(OR(N439="",Y439&gt;V439),1,0),0)</f>
        <v/>
      </c>
      <c r="AG439" s="72">
        <f>IF(E439="Yes",IF(AND(AA439=0,AC439=0,AD439=0,AE439=0,J439&lt;&gt;"",K439&lt;&gt;""),1,0),0)</f>
        <v/>
      </c>
      <c r="AH439" s="27">
        <f>IF(E439&lt;&gt;"Yes","Excluded",IF(OR(AA439=1,AC439=1,AD439=1,AE439=1,AF439=1,AJ439=1),"Fail",IF(OR(AND(AB439=1,OR(R439&lt;&gt;"Yes",S439&lt;&gt;"Yes")),AK439=1),"Warning","Pass")))</f>
        <v/>
      </c>
      <c r="AI439" s="27" t="str"/>
      <c r="AJ439" s="73">
        <f>IF(E439="Yes",IF(OR(O439="",Z439&gt;W439),1,0),0)</f>
        <v/>
      </c>
      <c r="AK439" s="73">
        <f>IF(E439="Yes",IF(T439="Yes",0,1),0)</f>
        <v/>
      </c>
    </row>
    <row r="440">
      <c r="A440" s="27" t="str"/>
      <c r="B440" s="27" t="str"/>
      <c r="C440" s="27" t="str"/>
      <c r="D440" s="27" t="str"/>
      <c r="E440" s="27" t="str"/>
      <c r="F440" s="70" t="str"/>
      <c r="G440" s="70" t="str"/>
      <c r="H440" s="70" t="str"/>
      <c r="I440" s="70" t="str"/>
      <c r="J440" s="70" t="str"/>
      <c r="K440" s="70" t="str"/>
      <c r="L440" s="70" t="str"/>
      <c r="M440" s="70" t="str"/>
      <c r="N440" s="70" t="str"/>
      <c r="O440" s="70" t="str"/>
      <c r="P440" s="27" t="str"/>
      <c r="Q440" s="27" t="str"/>
      <c r="R440" s="27" t="str"/>
      <c r="S440" s="27" t="str"/>
      <c r="T440" s="27" t="str"/>
      <c r="U440" s="27" t="str"/>
      <c r="V440" s="27" t="str"/>
      <c r="W440" s="27" t="str"/>
      <c r="X440" s="71">
        <f>IF(OR(F440="",I440=""),"",ROUND((I440-F440)*1440,2))</f>
        <v/>
      </c>
      <c r="Y440" s="71">
        <f>IF(OR(M440&lt;&gt;"Yes",I440="",N440=""),"",ROUND((N440-I440)*1440,2))</f>
        <v/>
      </c>
      <c r="Z440" s="71">
        <f>IF(OR(F440="",O440=""),"",ROUND((O440-F440)*1440,2))</f>
        <v/>
      </c>
      <c r="AA440" s="72">
        <f>IF(E440="Yes",IF(OR(G440="",P440&lt;&gt;1),1,0),0)</f>
        <v/>
      </c>
      <c r="AB440" s="72">
        <f>IF(E440="Yes",IF(Q440="No",1,0),0)</f>
        <v/>
      </c>
      <c r="AC440" s="72">
        <f>IF(E440="Yes",IF(P440&gt;1,1,0),0)</f>
        <v/>
      </c>
      <c r="AD440" s="72">
        <f>IF(AND(E440="Yes",J440&lt;&gt;"",K440&lt;&gt;"",J440&lt;&gt;K440),1,0)</f>
        <v/>
      </c>
      <c r="AE440" s="72">
        <f>IF(E440="Yes",IF(OR(I440="",X440&gt;U440),1,0),0)</f>
        <v/>
      </c>
      <c r="AF440" s="72">
        <f>IF(M440="Yes",IF(OR(N440="",Y440&gt;V440),1,0),0)</f>
        <v/>
      </c>
      <c r="AG440" s="72">
        <f>IF(E440="Yes",IF(AND(AA440=0,AC440=0,AD440=0,AE440=0,J440&lt;&gt;"",K440&lt;&gt;""),1,0),0)</f>
        <v/>
      </c>
      <c r="AH440" s="27">
        <f>IF(E440&lt;&gt;"Yes","Excluded",IF(OR(AA440=1,AC440=1,AD440=1,AE440=1,AF440=1,AJ440=1),"Fail",IF(OR(AND(AB440=1,OR(R440&lt;&gt;"Yes",S440&lt;&gt;"Yes")),AK440=1),"Warning","Pass")))</f>
        <v/>
      </c>
      <c r="AI440" s="27" t="str"/>
      <c r="AJ440" s="73">
        <f>IF(E440="Yes",IF(OR(O440="",Z440&gt;W440),1,0),0)</f>
        <v/>
      </c>
      <c r="AK440" s="73">
        <f>IF(E440="Yes",IF(T440="Yes",0,1),0)</f>
        <v/>
      </c>
    </row>
    <row r="441">
      <c r="A441" s="27" t="str"/>
      <c r="B441" s="27" t="str"/>
      <c r="C441" s="27" t="str"/>
      <c r="D441" s="27" t="str"/>
      <c r="E441" s="27" t="str"/>
      <c r="F441" s="70" t="str"/>
      <c r="G441" s="70" t="str"/>
      <c r="H441" s="70" t="str"/>
      <c r="I441" s="70" t="str"/>
      <c r="J441" s="70" t="str"/>
      <c r="K441" s="70" t="str"/>
      <c r="L441" s="70" t="str"/>
      <c r="M441" s="70" t="str"/>
      <c r="N441" s="70" t="str"/>
      <c r="O441" s="70" t="str"/>
      <c r="P441" s="27" t="str"/>
      <c r="Q441" s="27" t="str"/>
      <c r="R441" s="27" t="str"/>
      <c r="S441" s="27" t="str"/>
      <c r="T441" s="27" t="str"/>
      <c r="U441" s="27" t="str"/>
      <c r="V441" s="27" t="str"/>
      <c r="W441" s="27" t="str"/>
      <c r="X441" s="71">
        <f>IF(OR(F441="",I441=""),"",ROUND((I441-F441)*1440,2))</f>
        <v/>
      </c>
      <c r="Y441" s="71">
        <f>IF(OR(M441&lt;&gt;"Yes",I441="",N441=""),"",ROUND((N441-I441)*1440,2))</f>
        <v/>
      </c>
      <c r="Z441" s="71">
        <f>IF(OR(F441="",O441=""),"",ROUND((O441-F441)*1440,2))</f>
        <v/>
      </c>
      <c r="AA441" s="72">
        <f>IF(E441="Yes",IF(OR(G441="",P441&lt;&gt;1),1,0),0)</f>
        <v/>
      </c>
      <c r="AB441" s="72">
        <f>IF(E441="Yes",IF(Q441="No",1,0),0)</f>
        <v/>
      </c>
      <c r="AC441" s="72">
        <f>IF(E441="Yes",IF(P441&gt;1,1,0),0)</f>
        <v/>
      </c>
      <c r="AD441" s="72">
        <f>IF(AND(E441="Yes",J441&lt;&gt;"",K441&lt;&gt;"",J441&lt;&gt;K441),1,0)</f>
        <v/>
      </c>
      <c r="AE441" s="72">
        <f>IF(E441="Yes",IF(OR(I441="",X441&gt;U441),1,0),0)</f>
        <v/>
      </c>
      <c r="AF441" s="72">
        <f>IF(M441="Yes",IF(OR(N441="",Y441&gt;V441),1,0),0)</f>
        <v/>
      </c>
      <c r="AG441" s="72">
        <f>IF(E441="Yes",IF(AND(AA441=0,AC441=0,AD441=0,AE441=0,J441&lt;&gt;"",K441&lt;&gt;""),1,0),0)</f>
        <v/>
      </c>
      <c r="AH441" s="27">
        <f>IF(E441&lt;&gt;"Yes","Excluded",IF(OR(AA441=1,AC441=1,AD441=1,AE441=1,AF441=1,AJ441=1),"Fail",IF(OR(AND(AB441=1,OR(R441&lt;&gt;"Yes",S441&lt;&gt;"Yes")),AK441=1),"Warning","Pass")))</f>
        <v/>
      </c>
      <c r="AI441" s="27" t="str"/>
      <c r="AJ441" s="73">
        <f>IF(E441="Yes",IF(OR(O441="",Z441&gt;W441),1,0),0)</f>
        <v/>
      </c>
      <c r="AK441" s="73">
        <f>IF(E441="Yes",IF(T441="Yes",0,1),0)</f>
        <v/>
      </c>
    </row>
    <row r="442">
      <c r="A442" s="27" t="str"/>
      <c r="B442" s="27" t="str"/>
      <c r="C442" s="27" t="str"/>
      <c r="D442" s="27" t="str"/>
      <c r="E442" s="27" t="str"/>
      <c r="F442" s="70" t="str"/>
      <c r="G442" s="70" t="str"/>
      <c r="H442" s="70" t="str"/>
      <c r="I442" s="70" t="str"/>
      <c r="J442" s="70" t="str"/>
      <c r="K442" s="70" t="str"/>
      <c r="L442" s="70" t="str"/>
      <c r="M442" s="70" t="str"/>
      <c r="N442" s="70" t="str"/>
      <c r="O442" s="70" t="str"/>
      <c r="P442" s="27" t="str"/>
      <c r="Q442" s="27" t="str"/>
      <c r="R442" s="27" t="str"/>
      <c r="S442" s="27" t="str"/>
      <c r="T442" s="27" t="str"/>
      <c r="U442" s="27" t="str"/>
      <c r="V442" s="27" t="str"/>
      <c r="W442" s="27" t="str"/>
      <c r="X442" s="71">
        <f>IF(OR(F442="",I442=""),"",ROUND((I442-F442)*1440,2))</f>
        <v/>
      </c>
      <c r="Y442" s="71">
        <f>IF(OR(M442&lt;&gt;"Yes",I442="",N442=""),"",ROUND((N442-I442)*1440,2))</f>
        <v/>
      </c>
      <c r="Z442" s="71">
        <f>IF(OR(F442="",O442=""),"",ROUND((O442-F442)*1440,2))</f>
        <v/>
      </c>
      <c r="AA442" s="72">
        <f>IF(E442="Yes",IF(OR(G442="",P442&lt;&gt;1),1,0),0)</f>
        <v/>
      </c>
      <c r="AB442" s="72">
        <f>IF(E442="Yes",IF(Q442="No",1,0),0)</f>
        <v/>
      </c>
      <c r="AC442" s="72">
        <f>IF(E442="Yes",IF(P442&gt;1,1,0),0)</f>
        <v/>
      </c>
      <c r="AD442" s="72">
        <f>IF(AND(E442="Yes",J442&lt;&gt;"",K442&lt;&gt;"",J442&lt;&gt;K442),1,0)</f>
        <v/>
      </c>
      <c r="AE442" s="72">
        <f>IF(E442="Yes",IF(OR(I442="",X442&gt;U442),1,0),0)</f>
        <v/>
      </c>
      <c r="AF442" s="72">
        <f>IF(M442="Yes",IF(OR(N442="",Y442&gt;V442),1,0),0)</f>
        <v/>
      </c>
      <c r="AG442" s="72">
        <f>IF(E442="Yes",IF(AND(AA442=0,AC442=0,AD442=0,AE442=0,J442&lt;&gt;"",K442&lt;&gt;""),1,0),0)</f>
        <v/>
      </c>
      <c r="AH442" s="27">
        <f>IF(E442&lt;&gt;"Yes","Excluded",IF(OR(AA442=1,AC442=1,AD442=1,AE442=1,AF442=1,AJ442=1),"Fail",IF(OR(AND(AB442=1,OR(R442&lt;&gt;"Yes",S442&lt;&gt;"Yes")),AK442=1),"Warning","Pass")))</f>
        <v/>
      </c>
      <c r="AI442" s="27" t="str"/>
      <c r="AJ442" s="73">
        <f>IF(E442="Yes",IF(OR(O442="",Z442&gt;W442),1,0),0)</f>
        <v/>
      </c>
      <c r="AK442" s="73">
        <f>IF(E442="Yes",IF(T442="Yes",0,1),0)</f>
        <v/>
      </c>
    </row>
    <row r="443">
      <c r="A443" s="27" t="str"/>
      <c r="B443" s="27" t="str"/>
      <c r="C443" s="27" t="str"/>
      <c r="D443" s="27" t="str"/>
      <c r="E443" s="27" t="str"/>
      <c r="F443" s="70" t="str"/>
      <c r="G443" s="70" t="str"/>
      <c r="H443" s="70" t="str"/>
      <c r="I443" s="70" t="str"/>
      <c r="J443" s="70" t="str"/>
      <c r="K443" s="70" t="str"/>
      <c r="L443" s="70" t="str"/>
      <c r="M443" s="70" t="str"/>
      <c r="N443" s="70" t="str"/>
      <c r="O443" s="70" t="str"/>
      <c r="P443" s="27" t="str"/>
      <c r="Q443" s="27" t="str"/>
      <c r="R443" s="27" t="str"/>
      <c r="S443" s="27" t="str"/>
      <c r="T443" s="27" t="str"/>
      <c r="U443" s="27" t="str"/>
      <c r="V443" s="27" t="str"/>
      <c r="W443" s="27" t="str"/>
      <c r="X443" s="71">
        <f>IF(OR(F443="",I443=""),"",ROUND((I443-F443)*1440,2))</f>
        <v/>
      </c>
      <c r="Y443" s="71">
        <f>IF(OR(M443&lt;&gt;"Yes",I443="",N443=""),"",ROUND((N443-I443)*1440,2))</f>
        <v/>
      </c>
      <c r="Z443" s="71">
        <f>IF(OR(F443="",O443=""),"",ROUND((O443-F443)*1440,2))</f>
        <v/>
      </c>
      <c r="AA443" s="72">
        <f>IF(E443="Yes",IF(OR(G443="",P443&lt;&gt;1),1,0),0)</f>
        <v/>
      </c>
      <c r="AB443" s="72">
        <f>IF(E443="Yes",IF(Q443="No",1,0),0)</f>
        <v/>
      </c>
      <c r="AC443" s="72">
        <f>IF(E443="Yes",IF(P443&gt;1,1,0),0)</f>
        <v/>
      </c>
      <c r="AD443" s="72">
        <f>IF(AND(E443="Yes",J443&lt;&gt;"",K443&lt;&gt;"",J443&lt;&gt;K443),1,0)</f>
        <v/>
      </c>
      <c r="AE443" s="72">
        <f>IF(E443="Yes",IF(OR(I443="",X443&gt;U443),1,0),0)</f>
        <v/>
      </c>
      <c r="AF443" s="72">
        <f>IF(M443="Yes",IF(OR(N443="",Y443&gt;V443),1,0),0)</f>
        <v/>
      </c>
      <c r="AG443" s="72">
        <f>IF(E443="Yes",IF(AND(AA443=0,AC443=0,AD443=0,AE443=0,J443&lt;&gt;"",K443&lt;&gt;""),1,0),0)</f>
        <v/>
      </c>
      <c r="AH443" s="27">
        <f>IF(E443&lt;&gt;"Yes","Excluded",IF(OR(AA443=1,AC443=1,AD443=1,AE443=1,AF443=1,AJ443=1),"Fail",IF(OR(AND(AB443=1,OR(R443&lt;&gt;"Yes",S443&lt;&gt;"Yes")),AK443=1),"Warning","Pass")))</f>
        <v/>
      </c>
      <c r="AI443" s="27" t="str"/>
      <c r="AJ443" s="73">
        <f>IF(E443="Yes",IF(OR(O443="",Z443&gt;W443),1,0),0)</f>
        <v/>
      </c>
      <c r="AK443" s="73">
        <f>IF(E443="Yes",IF(T443="Yes",0,1),0)</f>
        <v/>
      </c>
    </row>
    <row r="444">
      <c r="A444" s="27" t="str"/>
      <c r="B444" s="27" t="str"/>
      <c r="C444" s="27" t="str"/>
      <c r="D444" s="27" t="str"/>
      <c r="E444" s="27" t="str"/>
      <c r="F444" s="70" t="str"/>
      <c r="G444" s="70" t="str"/>
      <c r="H444" s="70" t="str"/>
      <c r="I444" s="70" t="str"/>
      <c r="J444" s="70" t="str"/>
      <c r="K444" s="70" t="str"/>
      <c r="L444" s="70" t="str"/>
      <c r="M444" s="70" t="str"/>
      <c r="N444" s="70" t="str"/>
      <c r="O444" s="70" t="str"/>
      <c r="P444" s="27" t="str"/>
      <c r="Q444" s="27" t="str"/>
      <c r="R444" s="27" t="str"/>
      <c r="S444" s="27" t="str"/>
      <c r="T444" s="27" t="str"/>
      <c r="U444" s="27" t="str"/>
      <c r="V444" s="27" t="str"/>
      <c r="W444" s="27" t="str"/>
      <c r="X444" s="71">
        <f>IF(OR(F444="",I444=""),"",ROUND((I444-F444)*1440,2))</f>
        <v/>
      </c>
      <c r="Y444" s="71">
        <f>IF(OR(M444&lt;&gt;"Yes",I444="",N444=""),"",ROUND((N444-I444)*1440,2))</f>
        <v/>
      </c>
      <c r="Z444" s="71">
        <f>IF(OR(F444="",O444=""),"",ROUND((O444-F444)*1440,2))</f>
        <v/>
      </c>
      <c r="AA444" s="72">
        <f>IF(E444="Yes",IF(OR(G444="",P444&lt;&gt;1),1,0),0)</f>
        <v/>
      </c>
      <c r="AB444" s="72">
        <f>IF(E444="Yes",IF(Q444="No",1,0),0)</f>
        <v/>
      </c>
      <c r="AC444" s="72">
        <f>IF(E444="Yes",IF(P444&gt;1,1,0),0)</f>
        <v/>
      </c>
      <c r="AD444" s="72">
        <f>IF(AND(E444="Yes",J444&lt;&gt;"",K444&lt;&gt;"",J444&lt;&gt;K444),1,0)</f>
        <v/>
      </c>
      <c r="AE444" s="72">
        <f>IF(E444="Yes",IF(OR(I444="",X444&gt;U444),1,0),0)</f>
        <v/>
      </c>
      <c r="AF444" s="72">
        <f>IF(M444="Yes",IF(OR(N444="",Y444&gt;V444),1,0),0)</f>
        <v/>
      </c>
      <c r="AG444" s="72">
        <f>IF(E444="Yes",IF(AND(AA444=0,AC444=0,AD444=0,AE444=0,J444&lt;&gt;"",K444&lt;&gt;""),1,0),0)</f>
        <v/>
      </c>
      <c r="AH444" s="27">
        <f>IF(E444&lt;&gt;"Yes","Excluded",IF(OR(AA444=1,AC444=1,AD444=1,AE444=1,AF444=1,AJ444=1),"Fail",IF(OR(AND(AB444=1,OR(R444&lt;&gt;"Yes",S444&lt;&gt;"Yes")),AK444=1),"Warning","Pass")))</f>
        <v/>
      </c>
      <c r="AI444" s="27" t="str"/>
      <c r="AJ444" s="73">
        <f>IF(E444="Yes",IF(OR(O444="",Z444&gt;W444),1,0),0)</f>
        <v/>
      </c>
      <c r="AK444" s="73">
        <f>IF(E444="Yes",IF(T444="Yes",0,1),0)</f>
        <v/>
      </c>
    </row>
    <row r="445">
      <c r="A445" s="27" t="str"/>
      <c r="B445" s="27" t="str"/>
      <c r="C445" s="27" t="str"/>
      <c r="D445" s="27" t="str"/>
      <c r="E445" s="27" t="str"/>
      <c r="F445" s="70" t="str"/>
      <c r="G445" s="70" t="str"/>
      <c r="H445" s="70" t="str"/>
      <c r="I445" s="70" t="str"/>
      <c r="J445" s="70" t="str"/>
      <c r="K445" s="70" t="str"/>
      <c r="L445" s="70" t="str"/>
      <c r="M445" s="70" t="str"/>
      <c r="N445" s="70" t="str"/>
      <c r="O445" s="70" t="str"/>
      <c r="P445" s="27" t="str"/>
      <c r="Q445" s="27" t="str"/>
      <c r="R445" s="27" t="str"/>
      <c r="S445" s="27" t="str"/>
      <c r="T445" s="27" t="str"/>
      <c r="U445" s="27" t="str"/>
      <c r="V445" s="27" t="str"/>
      <c r="W445" s="27" t="str"/>
      <c r="X445" s="71">
        <f>IF(OR(F445="",I445=""),"",ROUND((I445-F445)*1440,2))</f>
        <v/>
      </c>
      <c r="Y445" s="71">
        <f>IF(OR(M445&lt;&gt;"Yes",I445="",N445=""),"",ROUND((N445-I445)*1440,2))</f>
        <v/>
      </c>
      <c r="Z445" s="71">
        <f>IF(OR(F445="",O445=""),"",ROUND((O445-F445)*1440,2))</f>
        <v/>
      </c>
      <c r="AA445" s="72">
        <f>IF(E445="Yes",IF(OR(G445="",P445&lt;&gt;1),1,0),0)</f>
        <v/>
      </c>
      <c r="AB445" s="72">
        <f>IF(E445="Yes",IF(Q445="No",1,0),0)</f>
        <v/>
      </c>
      <c r="AC445" s="72">
        <f>IF(E445="Yes",IF(P445&gt;1,1,0),0)</f>
        <v/>
      </c>
      <c r="AD445" s="72">
        <f>IF(AND(E445="Yes",J445&lt;&gt;"",K445&lt;&gt;"",J445&lt;&gt;K445),1,0)</f>
        <v/>
      </c>
      <c r="AE445" s="72">
        <f>IF(E445="Yes",IF(OR(I445="",X445&gt;U445),1,0),0)</f>
        <v/>
      </c>
      <c r="AF445" s="72">
        <f>IF(M445="Yes",IF(OR(N445="",Y445&gt;V445),1,0),0)</f>
        <v/>
      </c>
      <c r="AG445" s="72">
        <f>IF(E445="Yes",IF(AND(AA445=0,AC445=0,AD445=0,AE445=0,J445&lt;&gt;"",K445&lt;&gt;""),1,0),0)</f>
        <v/>
      </c>
      <c r="AH445" s="27">
        <f>IF(E445&lt;&gt;"Yes","Excluded",IF(OR(AA445=1,AC445=1,AD445=1,AE445=1,AF445=1,AJ445=1),"Fail",IF(OR(AND(AB445=1,OR(R445&lt;&gt;"Yes",S445&lt;&gt;"Yes")),AK445=1),"Warning","Pass")))</f>
        <v/>
      </c>
      <c r="AI445" s="27" t="str"/>
      <c r="AJ445" s="73">
        <f>IF(E445="Yes",IF(OR(O445="",Z445&gt;W445),1,0),0)</f>
        <v/>
      </c>
      <c r="AK445" s="73">
        <f>IF(E445="Yes",IF(T445="Yes",0,1),0)</f>
        <v/>
      </c>
    </row>
    <row r="446">
      <c r="A446" s="27" t="str"/>
      <c r="B446" s="27" t="str"/>
      <c r="C446" s="27" t="str"/>
      <c r="D446" s="27" t="str"/>
      <c r="E446" s="27" t="str"/>
      <c r="F446" s="70" t="str"/>
      <c r="G446" s="70" t="str"/>
      <c r="H446" s="70" t="str"/>
      <c r="I446" s="70" t="str"/>
      <c r="J446" s="70" t="str"/>
      <c r="K446" s="70" t="str"/>
      <c r="L446" s="70" t="str"/>
      <c r="M446" s="70" t="str"/>
      <c r="N446" s="70" t="str"/>
      <c r="O446" s="70" t="str"/>
      <c r="P446" s="27" t="str"/>
      <c r="Q446" s="27" t="str"/>
      <c r="R446" s="27" t="str"/>
      <c r="S446" s="27" t="str"/>
      <c r="T446" s="27" t="str"/>
      <c r="U446" s="27" t="str"/>
      <c r="V446" s="27" t="str"/>
      <c r="W446" s="27" t="str"/>
      <c r="X446" s="71">
        <f>IF(OR(F446="",I446=""),"",ROUND((I446-F446)*1440,2))</f>
        <v/>
      </c>
      <c r="Y446" s="71">
        <f>IF(OR(M446&lt;&gt;"Yes",I446="",N446=""),"",ROUND((N446-I446)*1440,2))</f>
        <v/>
      </c>
      <c r="Z446" s="71">
        <f>IF(OR(F446="",O446=""),"",ROUND((O446-F446)*1440,2))</f>
        <v/>
      </c>
      <c r="AA446" s="72">
        <f>IF(E446="Yes",IF(OR(G446="",P446&lt;&gt;1),1,0),0)</f>
        <v/>
      </c>
      <c r="AB446" s="72">
        <f>IF(E446="Yes",IF(Q446="No",1,0),0)</f>
        <v/>
      </c>
      <c r="AC446" s="72">
        <f>IF(E446="Yes",IF(P446&gt;1,1,0),0)</f>
        <v/>
      </c>
      <c r="AD446" s="72">
        <f>IF(AND(E446="Yes",J446&lt;&gt;"",K446&lt;&gt;"",J446&lt;&gt;K446),1,0)</f>
        <v/>
      </c>
      <c r="AE446" s="72">
        <f>IF(E446="Yes",IF(OR(I446="",X446&gt;U446),1,0),0)</f>
        <v/>
      </c>
      <c r="AF446" s="72">
        <f>IF(M446="Yes",IF(OR(N446="",Y446&gt;V446),1,0),0)</f>
        <v/>
      </c>
      <c r="AG446" s="72">
        <f>IF(E446="Yes",IF(AND(AA446=0,AC446=0,AD446=0,AE446=0,J446&lt;&gt;"",K446&lt;&gt;""),1,0),0)</f>
        <v/>
      </c>
      <c r="AH446" s="27">
        <f>IF(E446&lt;&gt;"Yes","Excluded",IF(OR(AA446=1,AC446=1,AD446=1,AE446=1,AF446=1,AJ446=1),"Fail",IF(OR(AND(AB446=1,OR(R446&lt;&gt;"Yes",S446&lt;&gt;"Yes")),AK446=1),"Warning","Pass")))</f>
        <v/>
      </c>
      <c r="AI446" s="27" t="str"/>
      <c r="AJ446" s="73">
        <f>IF(E446="Yes",IF(OR(O446="",Z446&gt;W446),1,0),0)</f>
        <v/>
      </c>
      <c r="AK446" s="73">
        <f>IF(E446="Yes",IF(T446="Yes",0,1),0)</f>
        <v/>
      </c>
    </row>
    <row r="447">
      <c r="A447" s="27" t="str"/>
      <c r="B447" s="27" t="str"/>
      <c r="C447" s="27" t="str"/>
      <c r="D447" s="27" t="str"/>
      <c r="E447" s="27" t="str"/>
      <c r="F447" s="70" t="str"/>
      <c r="G447" s="70" t="str"/>
      <c r="H447" s="70" t="str"/>
      <c r="I447" s="70" t="str"/>
      <c r="J447" s="70" t="str"/>
      <c r="K447" s="70" t="str"/>
      <c r="L447" s="70" t="str"/>
      <c r="M447" s="70" t="str"/>
      <c r="N447" s="70" t="str"/>
      <c r="O447" s="70" t="str"/>
      <c r="P447" s="27" t="str"/>
      <c r="Q447" s="27" t="str"/>
      <c r="R447" s="27" t="str"/>
      <c r="S447" s="27" t="str"/>
      <c r="T447" s="27" t="str"/>
      <c r="U447" s="27" t="str"/>
      <c r="V447" s="27" t="str"/>
      <c r="W447" s="27" t="str"/>
      <c r="X447" s="71">
        <f>IF(OR(F447="",I447=""),"",ROUND((I447-F447)*1440,2))</f>
        <v/>
      </c>
      <c r="Y447" s="71">
        <f>IF(OR(M447&lt;&gt;"Yes",I447="",N447=""),"",ROUND((N447-I447)*1440,2))</f>
        <v/>
      </c>
      <c r="Z447" s="71">
        <f>IF(OR(F447="",O447=""),"",ROUND((O447-F447)*1440,2))</f>
        <v/>
      </c>
      <c r="AA447" s="72">
        <f>IF(E447="Yes",IF(OR(G447="",P447&lt;&gt;1),1,0),0)</f>
        <v/>
      </c>
      <c r="AB447" s="72">
        <f>IF(E447="Yes",IF(Q447="No",1,0),0)</f>
        <v/>
      </c>
      <c r="AC447" s="72">
        <f>IF(E447="Yes",IF(P447&gt;1,1,0),0)</f>
        <v/>
      </c>
      <c r="AD447" s="72">
        <f>IF(AND(E447="Yes",J447&lt;&gt;"",K447&lt;&gt;"",J447&lt;&gt;K447),1,0)</f>
        <v/>
      </c>
      <c r="AE447" s="72">
        <f>IF(E447="Yes",IF(OR(I447="",X447&gt;U447),1,0),0)</f>
        <v/>
      </c>
      <c r="AF447" s="72">
        <f>IF(M447="Yes",IF(OR(N447="",Y447&gt;V447),1,0),0)</f>
        <v/>
      </c>
      <c r="AG447" s="72">
        <f>IF(E447="Yes",IF(AND(AA447=0,AC447=0,AD447=0,AE447=0,J447&lt;&gt;"",K447&lt;&gt;""),1,0),0)</f>
        <v/>
      </c>
      <c r="AH447" s="27">
        <f>IF(E447&lt;&gt;"Yes","Excluded",IF(OR(AA447=1,AC447=1,AD447=1,AE447=1,AF447=1,AJ447=1),"Fail",IF(OR(AND(AB447=1,OR(R447&lt;&gt;"Yes",S447&lt;&gt;"Yes")),AK447=1),"Warning","Pass")))</f>
        <v/>
      </c>
      <c r="AI447" s="27" t="str"/>
      <c r="AJ447" s="73">
        <f>IF(E447="Yes",IF(OR(O447="",Z447&gt;W447),1,0),0)</f>
        <v/>
      </c>
      <c r="AK447" s="73">
        <f>IF(E447="Yes",IF(T447="Yes",0,1),0)</f>
        <v/>
      </c>
    </row>
    <row r="448">
      <c r="A448" s="27" t="str"/>
      <c r="B448" s="27" t="str"/>
      <c r="C448" s="27" t="str"/>
      <c r="D448" s="27" t="str"/>
      <c r="E448" s="27" t="str"/>
      <c r="F448" s="70" t="str"/>
      <c r="G448" s="70" t="str"/>
      <c r="H448" s="70" t="str"/>
      <c r="I448" s="70" t="str"/>
      <c r="J448" s="70" t="str"/>
      <c r="K448" s="70" t="str"/>
      <c r="L448" s="70" t="str"/>
      <c r="M448" s="70" t="str"/>
      <c r="N448" s="70" t="str"/>
      <c r="O448" s="70" t="str"/>
      <c r="P448" s="27" t="str"/>
      <c r="Q448" s="27" t="str"/>
      <c r="R448" s="27" t="str"/>
      <c r="S448" s="27" t="str"/>
      <c r="T448" s="27" t="str"/>
      <c r="U448" s="27" t="str"/>
      <c r="V448" s="27" t="str"/>
      <c r="W448" s="27" t="str"/>
      <c r="X448" s="71">
        <f>IF(OR(F448="",I448=""),"",ROUND((I448-F448)*1440,2))</f>
        <v/>
      </c>
      <c r="Y448" s="71">
        <f>IF(OR(M448&lt;&gt;"Yes",I448="",N448=""),"",ROUND((N448-I448)*1440,2))</f>
        <v/>
      </c>
      <c r="Z448" s="71">
        <f>IF(OR(F448="",O448=""),"",ROUND((O448-F448)*1440,2))</f>
        <v/>
      </c>
      <c r="AA448" s="72">
        <f>IF(E448="Yes",IF(OR(G448="",P448&lt;&gt;1),1,0),0)</f>
        <v/>
      </c>
      <c r="AB448" s="72">
        <f>IF(E448="Yes",IF(Q448="No",1,0),0)</f>
        <v/>
      </c>
      <c r="AC448" s="72">
        <f>IF(E448="Yes",IF(P448&gt;1,1,0),0)</f>
        <v/>
      </c>
      <c r="AD448" s="72">
        <f>IF(AND(E448="Yes",J448&lt;&gt;"",K448&lt;&gt;"",J448&lt;&gt;K448),1,0)</f>
        <v/>
      </c>
      <c r="AE448" s="72">
        <f>IF(E448="Yes",IF(OR(I448="",X448&gt;U448),1,0),0)</f>
        <v/>
      </c>
      <c r="AF448" s="72">
        <f>IF(M448="Yes",IF(OR(N448="",Y448&gt;V448),1,0),0)</f>
        <v/>
      </c>
      <c r="AG448" s="72">
        <f>IF(E448="Yes",IF(AND(AA448=0,AC448=0,AD448=0,AE448=0,J448&lt;&gt;"",K448&lt;&gt;""),1,0),0)</f>
        <v/>
      </c>
      <c r="AH448" s="27">
        <f>IF(E448&lt;&gt;"Yes","Excluded",IF(OR(AA448=1,AC448=1,AD448=1,AE448=1,AF448=1,AJ448=1),"Fail",IF(OR(AND(AB448=1,OR(R448&lt;&gt;"Yes",S448&lt;&gt;"Yes")),AK448=1),"Warning","Pass")))</f>
        <v/>
      </c>
      <c r="AI448" s="27" t="str"/>
      <c r="AJ448" s="73">
        <f>IF(E448="Yes",IF(OR(O448="",Z448&gt;W448),1,0),0)</f>
        <v/>
      </c>
      <c r="AK448" s="73">
        <f>IF(E448="Yes",IF(T448="Yes",0,1),0)</f>
        <v/>
      </c>
    </row>
    <row r="449">
      <c r="A449" s="27" t="str"/>
      <c r="B449" s="27" t="str"/>
      <c r="C449" s="27" t="str"/>
      <c r="D449" s="27" t="str"/>
      <c r="E449" s="27" t="str"/>
      <c r="F449" s="70" t="str"/>
      <c r="G449" s="70" t="str"/>
      <c r="H449" s="70" t="str"/>
      <c r="I449" s="70" t="str"/>
      <c r="J449" s="70" t="str"/>
      <c r="K449" s="70" t="str"/>
      <c r="L449" s="70" t="str"/>
      <c r="M449" s="70" t="str"/>
      <c r="N449" s="70" t="str"/>
      <c r="O449" s="70" t="str"/>
      <c r="P449" s="27" t="str"/>
      <c r="Q449" s="27" t="str"/>
      <c r="R449" s="27" t="str"/>
      <c r="S449" s="27" t="str"/>
      <c r="T449" s="27" t="str"/>
      <c r="U449" s="27" t="str"/>
      <c r="V449" s="27" t="str"/>
      <c r="W449" s="27" t="str"/>
      <c r="X449" s="71">
        <f>IF(OR(F449="",I449=""),"",ROUND((I449-F449)*1440,2))</f>
        <v/>
      </c>
      <c r="Y449" s="71">
        <f>IF(OR(M449&lt;&gt;"Yes",I449="",N449=""),"",ROUND((N449-I449)*1440,2))</f>
        <v/>
      </c>
      <c r="Z449" s="71">
        <f>IF(OR(F449="",O449=""),"",ROUND((O449-F449)*1440,2))</f>
        <v/>
      </c>
      <c r="AA449" s="72">
        <f>IF(E449="Yes",IF(OR(G449="",P449&lt;&gt;1),1,0),0)</f>
        <v/>
      </c>
      <c r="AB449" s="72">
        <f>IF(E449="Yes",IF(Q449="No",1,0),0)</f>
        <v/>
      </c>
      <c r="AC449" s="72">
        <f>IF(E449="Yes",IF(P449&gt;1,1,0),0)</f>
        <v/>
      </c>
      <c r="AD449" s="72">
        <f>IF(AND(E449="Yes",J449&lt;&gt;"",K449&lt;&gt;"",J449&lt;&gt;K449),1,0)</f>
        <v/>
      </c>
      <c r="AE449" s="72">
        <f>IF(E449="Yes",IF(OR(I449="",X449&gt;U449),1,0),0)</f>
        <v/>
      </c>
      <c r="AF449" s="72">
        <f>IF(M449="Yes",IF(OR(N449="",Y449&gt;V449),1,0),0)</f>
        <v/>
      </c>
      <c r="AG449" s="72">
        <f>IF(E449="Yes",IF(AND(AA449=0,AC449=0,AD449=0,AE449=0,J449&lt;&gt;"",K449&lt;&gt;""),1,0),0)</f>
        <v/>
      </c>
      <c r="AH449" s="27">
        <f>IF(E449&lt;&gt;"Yes","Excluded",IF(OR(AA449=1,AC449=1,AD449=1,AE449=1,AF449=1,AJ449=1),"Fail",IF(OR(AND(AB449=1,OR(R449&lt;&gt;"Yes",S449&lt;&gt;"Yes")),AK449=1),"Warning","Pass")))</f>
        <v/>
      </c>
      <c r="AI449" s="27" t="str"/>
      <c r="AJ449" s="73">
        <f>IF(E449="Yes",IF(OR(O449="",Z449&gt;W449),1,0),0)</f>
        <v/>
      </c>
      <c r="AK449" s="73">
        <f>IF(E449="Yes",IF(T449="Yes",0,1),0)</f>
        <v/>
      </c>
    </row>
    <row r="450">
      <c r="A450" s="27" t="str"/>
      <c r="B450" s="27" t="str"/>
      <c r="C450" s="27" t="str"/>
      <c r="D450" s="27" t="str"/>
      <c r="E450" s="27" t="str"/>
      <c r="F450" s="70" t="str"/>
      <c r="G450" s="70" t="str"/>
      <c r="H450" s="70" t="str"/>
      <c r="I450" s="70" t="str"/>
      <c r="J450" s="70" t="str"/>
      <c r="K450" s="70" t="str"/>
      <c r="L450" s="70" t="str"/>
      <c r="M450" s="70" t="str"/>
      <c r="N450" s="70" t="str"/>
      <c r="O450" s="70" t="str"/>
      <c r="P450" s="27" t="str"/>
      <c r="Q450" s="27" t="str"/>
      <c r="R450" s="27" t="str"/>
      <c r="S450" s="27" t="str"/>
      <c r="T450" s="27" t="str"/>
      <c r="U450" s="27" t="str"/>
      <c r="V450" s="27" t="str"/>
      <c r="W450" s="27" t="str"/>
      <c r="X450" s="71">
        <f>IF(OR(F450="",I450=""),"",ROUND((I450-F450)*1440,2))</f>
        <v/>
      </c>
      <c r="Y450" s="71">
        <f>IF(OR(M450&lt;&gt;"Yes",I450="",N450=""),"",ROUND((N450-I450)*1440,2))</f>
        <v/>
      </c>
      <c r="Z450" s="71">
        <f>IF(OR(F450="",O450=""),"",ROUND((O450-F450)*1440,2))</f>
        <v/>
      </c>
      <c r="AA450" s="72">
        <f>IF(E450="Yes",IF(OR(G450="",P450&lt;&gt;1),1,0),0)</f>
        <v/>
      </c>
      <c r="AB450" s="72">
        <f>IF(E450="Yes",IF(Q450="No",1,0),0)</f>
        <v/>
      </c>
      <c r="AC450" s="72">
        <f>IF(E450="Yes",IF(P450&gt;1,1,0),0)</f>
        <v/>
      </c>
      <c r="AD450" s="72">
        <f>IF(AND(E450="Yes",J450&lt;&gt;"",K450&lt;&gt;"",J450&lt;&gt;K450),1,0)</f>
        <v/>
      </c>
      <c r="AE450" s="72">
        <f>IF(E450="Yes",IF(OR(I450="",X450&gt;U450),1,0),0)</f>
        <v/>
      </c>
      <c r="AF450" s="72">
        <f>IF(M450="Yes",IF(OR(N450="",Y450&gt;V450),1,0),0)</f>
        <v/>
      </c>
      <c r="AG450" s="72">
        <f>IF(E450="Yes",IF(AND(AA450=0,AC450=0,AD450=0,AE450=0,J450&lt;&gt;"",K450&lt;&gt;""),1,0),0)</f>
        <v/>
      </c>
      <c r="AH450" s="27">
        <f>IF(E450&lt;&gt;"Yes","Excluded",IF(OR(AA450=1,AC450=1,AD450=1,AE450=1,AF450=1,AJ450=1),"Fail",IF(OR(AND(AB450=1,OR(R450&lt;&gt;"Yes",S450&lt;&gt;"Yes")),AK450=1),"Warning","Pass")))</f>
        <v/>
      </c>
      <c r="AI450" s="27" t="str"/>
      <c r="AJ450" s="73">
        <f>IF(E450="Yes",IF(OR(O450="",Z450&gt;W450),1,0),0)</f>
        <v/>
      </c>
      <c r="AK450" s="73">
        <f>IF(E450="Yes",IF(T450="Yes",0,1),0)</f>
        <v/>
      </c>
    </row>
    <row r="451">
      <c r="A451" s="27" t="str"/>
      <c r="B451" s="27" t="str"/>
      <c r="C451" s="27" t="str"/>
      <c r="D451" s="27" t="str"/>
      <c r="E451" s="27" t="str"/>
      <c r="F451" s="70" t="str"/>
      <c r="G451" s="70" t="str"/>
      <c r="H451" s="70" t="str"/>
      <c r="I451" s="70" t="str"/>
      <c r="J451" s="70" t="str"/>
      <c r="K451" s="70" t="str"/>
      <c r="L451" s="70" t="str"/>
      <c r="M451" s="70" t="str"/>
      <c r="N451" s="70" t="str"/>
      <c r="O451" s="70" t="str"/>
      <c r="P451" s="27" t="str"/>
      <c r="Q451" s="27" t="str"/>
      <c r="R451" s="27" t="str"/>
      <c r="S451" s="27" t="str"/>
      <c r="T451" s="27" t="str"/>
      <c r="U451" s="27" t="str"/>
      <c r="V451" s="27" t="str"/>
      <c r="W451" s="27" t="str"/>
      <c r="X451" s="71">
        <f>IF(OR(F451="",I451=""),"",ROUND((I451-F451)*1440,2))</f>
        <v/>
      </c>
      <c r="Y451" s="71">
        <f>IF(OR(M451&lt;&gt;"Yes",I451="",N451=""),"",ROUND((N451-I451)*1440,2))</f>
        <v/>
      </c>
      <c r="Z451" s="71">
        <f>IF(OR(F451="",O451=""),"",ROUND((O451-F451)*1440,2))</f>
        <v/>
      </c>
      <c r="AA451" s="72">
        <f>IF(E451="Yes",IF(OR(G451="",P451&lt;&gt;1),1,0),0)</f>
        <v/>
      </c>
      <c r="AB451" s="72">
        <f>IF(E451="Yes",IF(Q451="No",1,0),0)</f>
        <v/>
      </c>
      <c r="AC451" s="72">
        <f>IF(E451="Yes",IF(P451&gt;1,1,0),0)</f>
        <v/>
      </c>
      <c r="AD451" s="72">
        <f>IF(AND(E451="Yes",J451&lt;&gt;"",K451&lt;&gt;"",J451&lt;&gt;K451),1,0)</f>
        <v/>
      </c>
      <c r="AE451" s="72">
        <f>IF(E451="Yes",IF(OR(I451="",X451&gt;U451),1,0),0)</f>
        <v/>
      </c>
      <c r="AF451" s="72">
        <f>IF(M451="Yes",IF(OR(N451="",Y451&gt;V451),1,0),0)</f>
        <v/>
      </c>
      <c r="AG451" s="72">
        <f>IF(E451="Yes",IF(AND(AA451=0,AC451=0,AD451=0,AE451=0,J451&lt;&gt;"",K451&lt;&gt;""),1,0),0)</f>
        <v/>
      </c>
      <c r="AH451" s="27">
        <f>IF(E451&lt;&gt;"Yes","Excluded",IF(OR(AA451=1,AC451=1,AD451=1,AE451=1,AF451=1,AJ451=1),"Fail",IF(OR(AND(AB451=1,OR(R451&lt;&gt;"Yes",S451&lt;&gt;"Yes")),AK451=1),"Warning","Pass")))</f>
        <v/>
      </c>
      <c r="AI451" s="27" t="str"/>
      <c r="AJ451" s="73">
        <f>IF(E451="Yes",IF(OR(O451="",Z451&gt;W451),1,0),0)</f>
        <v/>
      </c>
      <c r="AK451" s="73">
        <f>IF(E451="Yes",IF(T451="Yes",0,1),0)</f>
        <v/>
      </c>
    </row>
    <row r="452">
      <c r="A452" s="27" t="str"/>
      <c r="B452" s="27" t="str"/>
      <c r="C452" s="27" t="str"/>
      <c r="D452" s="27" t="str"/>
      <c r="E452" s="27" t="str"/>
      <c r="F452" s="70" t="str"/>
      <c r="G452" s="70" t="str"/>
      <c r="H452" s="70" t="str"/>
      <c r="I452" s="70" t="str"/>
      <c r="J452" s="70" t="str"/>
      <c r="K452" s="70" t="str"/>
      <c r="L452" s="70" t="str"/>
      <c r="M452" s="70" t="str"/>
      <c r="N452" s="70" t="str"/>
      <c r="O452" s="70" t="str"/>
      <c r="P452" s="27" t="str"/>
      <c r="Q452" s="27" t="str"/>
      <c r="R452" s="27" t="str"/>
      <c r="S452" s="27" t="str"/>
      <c r="T452" s="27" t="str"/>
      <c r="U452" s="27" t="str"/>
      <c r="V452" s="27" t="str"/>
      <c r="W452" s="27" t="str"/>
      <c r="X452" s="71">
        <f>IF(OR(F452="",I452=""),"",ROUND((I452-F452)*1440,2))</f>
        <v/>
      </c>
      <c r="Y452" s="71">
        <f>IF(OR(M452&lt;&gt;"Yes",I452="",N452=""),"",ROUND((N452-I452)*1440,2))</f>
        <v/>
      </c>
      <c r="Z452" s="71">
        <f>IF(OR(F452="",O452=""),"",ROUND((O452-F452)*1440,2))</f>
        <v/>
      </c>
      <c r="AA452" s="72">
        <f>IF(E452="Yes",IF(OR(G452="",P452&lt;&gt;1),1,0),0)</f>
        <v/>
      </c>
      <c r="AB452" s="72">
        <f>IF(E452="Yes",IF(Q452="No",1,0),0)</f>
        <v/>
      </c>
      <c r="AC452" s="72">
        <f>IF(E452="Yes",IF(P452&gt;1,1,0),0)</f>
        <v/>
      </c>
      <c r="AD452" s="72">
        <f>IF(AND(E452="Yes",J452&lt;&gt;"",K452&lt;&gt;"",J452&lt;&gt;K452),1,0)</f>
        <v/>
      </c>
      <c r="AE452" s="72">
        <f>IF(E452="Yes",IF(OR(I452="",X452&gt;U452),1,0),0)</f>
        <v/>
      </c>
      <c r="AF452" s="72">
        <f>IF(M452="Yes",IF(OR(N452="",Y452&gt;V452),1,0),0)</f>
        <v/>
      </c>
      <c r="AG452" s="72">
        <f>IF(E452="Yes",IF(AND(AA452=0,AC452=0,AD452=0,AE452=0,J452&lt;&gt;"",K452&lt;&gt;""),1,0),0)</f>
        <v/>
      </c>
      <c r="AH452" s="27">
        <f>IF(E452&lt;&gt;"Yes","Excluded",IF(OR(AA452=1,AC452=1,AD452=1,AE452=1,AF452=1,AJ452=1),"Fail",IF(OR(AND(AB452=1,OR(R452&lt;&gt;"Yes",S452&lt;&gt;"Yes")),AK452=1),"Warning","Pass")))</f>
        <v/>
      </c>
      <c r="AI452" s="27" t="str"/>
      <c r="AJ452" s="73">
        <f>IF(E452="Yes",IF(OR(O452="",Z452&gt;W452),1,0),0)</f>
        <v/>
      </c>
      <c r="AK452" s="73">
        <f>IF(E452="Yes",IF(T452="Yes",0,1),0)</f>
        <v/>
      </c>
    </row>
    <row r="453">
      <c r="A453" s="27" t="str"/>
      <c r="B453" s="27" t="str"/>
      <c r="C453" s="27" t="str"/>
      <c r="D453" s="27" t="str"/>
      <c r="E453" s="27" t="str"/>
      <c r="F453" s="70" t="str"/>
      <c r="G453" s="70" t="str"/>
      <c r="H453" s="70" t="str"/>
      <c r="I453" s="70" t="str"/>
      <c r="J453" s="70" t="str"/>
      <c r="K453" s="70" t="str"/>
      <c r="L453" s="70" t="str"/>
      <c r="M453" s="70" t="str"/>
      <c r="N453" s="70" t="str"/>
      <c r="O453" s="70" t="str"/>
      <c r="P453" s="27" t="str"/>
      <c r="Q453" s="27" t="str"/>
      <c r="R453" s="27" t="str"/>
      <c r="S453" s="27" t="str"/>
      <c r="T453" s="27" t="str"/>
      <c r="U453" s="27" t="str"/>
      <c r="V453" s="27" t="str"/>
      <c r="W453" s="27" t="str"/>
      <c r="X453" s="71">
        <f>IF(OR(F453="",I453=""),"",ROUND((I453-F453)*1440,2))</f>
        <v/>
      </c>
      <c r="Y453" s="71">
        <f>IF(OR(M453&lt;&gt;"Yes",I453="",N453=""),"",ROUND((N453-I453)*1440,2))</f>
        <v/>
      </c>
      <c r="Z453" s="71">
        <f>IF(OR(F453="",O453=""),"",ROUND((O453-F453)*1440,2))</f>
        <v/>
      </c>
      <c r="AA453" s="72">
        <f>IF(E453="Yes",IF(OR(G453="",P453&lt;&gt;1),1,0),0)</f>
        <v/>
      </c>
      <c r="AB453" s="72">
        <f>IF(E453="Yes",IF(Q453="No",1,0),0)</f>
        <v/>
      </c>
      <c r="AC453" s="72">
        <f>IF(E453="Yes",IF(P453&gt;1,1,0),0)</f>
        <v/>
      </c>
      <c r="AD453" s="72">
        <f>IF(AND(E453="Yes",J453&lt;&gt;"",K453&lt;&gt;"",J453&lt;&gt;K453),1,0)</f>
        <v/>
      </c>
      <c r="AE453" s="72">
        <f>IF(E453="Yes",IF(OR(I453="",X453&gt;U453),1,0),0)</f>
        <v/>
      </c>
      <c r="AF453" s="72">
        <f>IF(M453="Yes",IF(OR(N453="",Y453&gt;V453),1,0),0)</f>
        <v/>
      </c>
      <c r="AG453" s="72">
        <f>IF(E453="Yes",IF(AND(AA453=0,AC453=0,AD453=0,AE453=0,J453&lt;&gt;"",K453&lt;&gt;""),1,0),0)</f>
        <v/>
      </c>
      <c r="AH453" s="27">
        <f>IF(E453&lt;&gt;"Yes","Excluded",IF(OR(AA453=1,AC453=1,AD453=1,AE453=1,AF453=1,AJ453=1),"Fail",IF(OR(AND(AB453=1,OR(R453&lt;&gt;"Yes",S453&lt;&gt;"Yes")),AK453=1),"Warning","Pass")))</f>
        <v/>
      </c>
      <c r="AI453" s="27" t="str"/>
      <c r="AJ453" s="73">
        <f>IF(E453="Yes",IF(OR(O453="",Z453&gt;W453),1,0),0)</f>
        <v/>
      </c>
      <c r="AK453" s="73">
        <f>IF(E453="Yes",IF(T453="Yes",0,1),0)</f>
        <v/>
      </c>
    </row>
    <row r="454">
      <c r="A454" s="27" t="str"/>
      <c r="B454" s="27" t="str"/>
      <c r="C454" s="27" t="str"/>
      <c r="D454" s="27" t="str"/>
      <c r="E454" s="27" t="str"/>
      <c r="F454" s="70" t="str"/>
      <c r="G454" s="70" t="str"/>
      <c r="H454" s="70" t="str"/>
      <c r="I454" s="70" t="str"/>
      <c r="J454" s="70" t="str"/>
      <c r="K454" s="70" t="str"/>
      <c r="L454" s="70" t="str"/>
      <c r="M454" s="70" t="str"/>
      <c r="N454" s="70" t="str"/>
      <c r="O454" s="70" t="str"/>
      <c r="P454" s="27" t="str"/>
      <c r="Q454" s="27" t="str"/>
      <c r="R454" s="27" t="str"/>
      <c r="S454" s="27" t="str"/>
      <c r="T454" s="27" t="str"/>
      <c r="U454" s="27" t="str"/>
      <c r="V454" s="27" t="str"/>
      <c r="W454" s="27" t="str"/>
      <c r="X454" s="71">
        <f>IF(OR(F454="",I454=""),"",ROUND((I454-F454)*1440,2))</f>
        <v/>
      </c>
      <c r="Y454" s="71">
        <f>IF(OR(M454&lt;&gt;"Yes",I454="",N454=""),"",ROUND((N454-I454)*1440,2))</f>
        <v/>
      </c>
      <c r="Z454" s="71">
        <f>IF(OR(F454="",O454=""),"",ROUND((O454-F454)*1440,2))</f>
        <v/>
      </c>
      <c r="AA454" s="72">
        <f>IF(E454="Yes",IF(OR(G454="",P454&lt;&gt;1),1,0),0)</f>
        <v/>
      </c>
      <c r="AB454" s="72">
        <f>IF(E454="Yes",IF(Q454="No",1,0),0)</f>
        <v/>
      </c>
      <c r="AC454" s="72">
        <f>IF(E454="Yes",IF(P454&gt;1,1,0),0)</f>
        <v/>
      </c>
      <c r="AD454" s="72">
        <f>IF(AND(E454="Yes",J454&lt;&gt;"",K454&lt;&gt;"",J454&lt;&gt;K454),1,0)</f>
        <v/>
      </c>
      <c r="AE454" s="72">
        <f>IF(E454="Yes",IF(OR(I454="",X454&gt;U454),1,0),0)</f>
        <v/>
      </c>
      <c r="AF454" s="72">
        <f>IF(M454="Yes",IF(OR(N454="",Y454&gt;V454),1,0),0)</f>
        <v/>
      </c>
      <c r="AG454" s="72">
        <f>IF(E454="Yes",IF(AND(AA454=0,AC454=0,AD454=0,AE454=0,J454&lt;&gt;"",K454&lt;&gt;""),1,0),0)</f>
        <v/>
      </c>
      <c r="AH454" s="27">
        <f>IF(E454&lt;&gt;"Yes","Excluded",IF(OR(AA454=1,AC454=1,AD454=1,AE454=1,AF454=1,AJ454=1),"Fail",IF(OR(AND(AB454=1,OR(R454&lt;&gt;"Yes",S454&lt;&gt;"Yes")),AK454=1),"Warning","Pass")))</f>
        <v/>
      </c>
      <c r="AI454" s="27" t="str"/>
      <c r="AJ454" s="73">
        <f>IF(E454="Yes",IF(OR(O454="",Z454&gt;W454),1,0),0)</f>
        <v/>
      </c>
      <c r="AK454" s="73">
        <f>IF(E454="Yes",IF(T454="Yes",0,1),0)</f>
        <v/>
      </c>
    </row>
    <row r="455">
      <c r="A455" s="27" t="str"/>
      <c r="B455" s="27" t="str"/>
      <c r="C455" s="27" t="str"/>
      <c r="D455" s="27" t="str"/>
      <c r="E455" s="27" t="str"/>
      <c r="F455" s="70" t="str"/>
      <c r="G455" s="70" t="str"/>
      <c r="H455" s="70" t="str"/>
      <c r="I455" s="70" t="str"/>
      <c r="J455" s="70" t="str"/>
      <c r="K455" s="70" t="str"/>
      <c r="L455" s="70" t="str"/>
      <c r="M455" s="70" t="str"/>
      <c r="N455" s="70" t="str"/>
      <c r="O455" s="70" t="str"/>
      <c r="P455" s="27" t="str"/>
      <c r="Q455" s="27" t="str"/>
      <c r="R455" s="27" t="str"/>
      <c r="S455" s="27" t="str"/>
      <c r="T455" s="27" t="str"/>
      <c r="U455" s="27" t="str"/>
      <c r="V455" s="27" t="str"/>
      <c r="W455" s="27" t="str"/>
      <c r="X455" s="71">
        <f>IF(OR(F455="",I455=""),"",ROUND((I455-F455)*1440,2))</f>
        <v/>
      </c>
      <c r="Y455" s="71">
        <f>IF(OR(M455&lt;&gt;"Yes",I455="",N455=""),"",ROUND((N455-I455)*1440,2))</f>
        <v/>
      </c>
      <c r="Z455" s="71">
        <f>IF(OR(F455="",O455=""),"",ROUND((O455-F455)*1440,2))</f>
        <v/>
      </c>
      <c r="AA455" s="72">
        <f>IF(E455="Yes",IF(OR(G455="",P455&lt;&gt;1),1,0),0)</f>
        <v/>
      </c>
      <c r="AB455" s="72">
        <f>IF(E455="Yes",IF(Q455="No",1,0),0)</f>
        <v/>
      </c>
      <c r="AC455" s="72">
        <f>IF(E455="Yes",IF(P455&gt;1,1,0),0)</f>
        <v/>
      </c>
      <c r="AD455" s="72">
        <f>IF(AND(E455="Yes",J455&lt;&gt;"",K455&lt;&gt;"",J455&lt;&gt;K455),1,0)</f>
        <v/>
      </c>
      <c r="AE455" s="72">
        <f>IF(E455="Yes",IF(OR(I455="",X455&gt;U455),1,0),0)</f>
        <v/>
      </c>
      <c r="AF455" s="72">
        <f>IF(M455="Yes",IF(OR(N455="",Y455&gt;V455),1,0),0)</f>
        <v/>
      </c>
      <c r="AG455" s="72">
        <f>IF(E455="Yes",IF(AND(AA455=0,AC455=0,AD455=0,AE455=0,J455&lt;&gt;"",K455&lt;&gt;""),1,0),0)</f>
        <v/>
      </c>
      <c r="AH455" s="27">
        <f>IF(E455&lt;&gt;"Yes","Excluded",IF(OR(AA455=1,AC455=1,AD455=1,AE455=1,AF455=1,AJ455=1),"Fail",IF(OR(AND(AB455=1,OR(R455&lt;&gt;"Yes",S455&lt;&gt;"Yes")),AK455=1),"Warning","Pass")))</f>
        <v/>
      </c>
      <c r="AI455" s="27" t="str"/>
      <c r="AJ455" s="73">
        <f>IF(E455="Yes",IF(OR(O455="",Z455&gt;W455),1,0),0)</f>
        <v/>
      </c>
      <c r="AK455" s="73">
        <f>IF(E455="Yes",IF(T455="Yes",0,1),0)</f>
        <v/>
      </c>
    </row>
    <row r="456">
      <c r="A456" s="27" t="str"/>
      <c r="B456" s="27" t="str"/>
      <c r="C456" s="27" t="str"/>
      <c r="D456" s="27" t="str"/>
      <c r="E456" s="27" t="str"/>
      <c r="F456" s="70" t="str"/>
      <c r="G456" s="70" t="str"/>
      <c r="H456" s="70" t="str"/>
      <c r="I456" s="70" t="str"/>
      <c r="J456" s="70" t="str"/>
      <c r="K456" s="70" t="str"/>
      <c r="L456" s="70" t="str"/>
      <c r="M456" s="70" t="str"/>
      <c r="N456" s="70" t="str"/>
      <c r="O456" s="70" t="str"/>
      <c r="P456" s="27" t="str"/>
      <c r="Q456" s="27" t="str"/>
      <c r="R456" s="27" t="str"/>
      <c r="S456" s="27" t="str"/>
      <c r="T456" s="27" t="str"/>
      <c r="U456" s="27" t="str"/>
      <c r="V456" s="27" t="str"/>
      <c r="W456" s="27" t="str"/>
      <c r="X456" s="71">
        <f>IF(OR(F456="",I456=""),"",ROUND((I456-F456)*1440,2))</f>
        <v/>
      </c>
      <c r="Y456" s="71">
        <f>IF(OR(M456&lt;&gt;"Yes",I456="",N456=""),"",ROUND((N456-I456)*1440,2))</f>
        <v/>
      </c>
      <c r="Z456" s="71">
        <f>IF(OR(F456="",O456=""),"",ROUND((O456-F456)*1440,2))</f>
        <v/>
      </c>
      <c r="AA456" s="72">
        <f>IF(E456="Yes",IF(OR(G456="",P456&lt;&gt;1),1,0),0)</f>
        <v/>
      </c>
      <c r="AB456" s="72">
        <f>IF(E456="Yes",IF(Q456="No",1,0),0)</f>
        <v/>
      </c>
      <c r="AC456" s="72">
        <f>IF(E456="Yes",IF(P456&gt;1,1,0),0)</f>
        <v/>
      </c>
      <c r="AD456" s="72">
        <f>IF(AND(E456="Yes",J456&lt;&gt;"",K456&lt;&gt;"",J456&lt;&gt;K456),1,0)</f>
        <v/>
      </c>
      <c r="AE456" s="72">
        <f>IF(E456="Yes",IF(OR(I456="",X456&gt;U456),1,0),0)</f>
        <v/>
      </c>
      <c r="AF456" s="72">
        <f>IF(M456="Yes",IF(OR(N456="",Y456&gt;V456),1,0),0)</f>
        <v/>
      </c>
      <c r="AG456" s="72">
        <f>IF(E456="Yes",IF(AND(AA456=0,AC456=0,AD456=0,AE456=0,J456&lt;&gt;"",K456&lt;&gt;""),1,0),0)</f>
        <v/>
      </c>
      <c r="AH456" s="27">
        <f>IF(E456&lt;&gt;"Yes","Excluded",IF(OR(AA456=1,AC456=1,AD456=1,AE456=1,AF456=1,AJ456=1),"Fail",IF(OR(AND(AB456=1,OR(R456&lt;&gt;"Yes",S456&lt;&gt;"Yes")),AK456=1),"Warning","Pass")))</f>
        <v/>
      </c>
      <c r="AI456" s="27" t="str"/>
      <c r="AJ456" s="73">
        <f>IF(E456="Yes",IF(OR(O456="",Z456&gt;W456),1,0),0)</f>
        <v/>
      </c>
      <c r="AK456" s="73">
        <f>IF(E456="Yes",IF(T456="Yes",0,1),0)</f>
        <v/>
      </c>
    </row>
    <row r="457">
      <c r="A457" s="27" t="str"/>
      <c r="B457" s="27" t="str"/>
      <c r="C457" s="27" t="str"/>
      <c r="D457" s="27" t="str"/>
      <c r="E457" s="27" t="str"/>
      <c r="F457" s="70" t="str"/>
      <c r="G457" s="70" t="str"/>
      <c r="H457" s="70" t="str"/>
      <c r="I457" s="70" t="str"/>
      <c r="J457" s="70" t="str"/>
      <c r="K457" s="70" t="str"/>
      <c r="L457" s="70" t="str"/>
      <c r="M457" s="70" t="str"/>
      <c r="N457" s="70" t="str"/>
      <c r="O457" s="70" t="str"/>
      <c r="P457" s="27" t="str"/>
      <c r="Q457" s="27" t="str"/>
      <c r="R457" s="27" t="str"/>
      <c r="S457" s="27" t="str"/>
      <c r="T457" s="27" t="str"/>
      <c r="U457" s="27" t="str"/>
      <c r="V457" s="27" t="str"/>
      <c r="W457" s="27" t="str"/>
      <c r="X457" s="71">
        <f>IF(OR(F457="",I457=""),"",ROUND((I457-F457)*1440,2))</f>
        <v/>
      </c>
      <c r="Y457" s="71">
        <f>IF(OR(M457&lt;&gt;"Yes",I457="",N457=""),"",ROUND((N457-I457)*1440,2))</f>
        <v/>
      </c>
      <c r="Z457" s="71">
        <f>IF(OR(F457="",O457=""),"",ROUND((O457-F457)*1440,2))</f>
        <v/>
      </c>
      <c r="AA457" s="72">
        <f>IF(E457="Yes",IF(OR(G457="",P457&lt;&gt;1),1,0),0)</f>
        <v/>
      </c>
      <c r="AB457" s="72">
        <f>IF(E457="Yes",IF(Q457="No",1,0),0)</f>
        <v/>
      </c>
      <c r="AC457" s="72">
        <f>IF(E457="Yes",IF(P457&gt;1,1,0),0)</f>
        <v/>
      </c>
      <c r="AD457" s="72">
        <f>IF(AND(E457="Yes",J457&lt;&gt;"",K457&lt;&gt;"",J457&lt;&gt;K457),1,0)</f>
        <v/>
      </c>
      <c r="AE457" s="72">
        <f>IF(E457="Yes",IF(OR(I457="",X457&gt;U457),1,0),0)</f>
        <v/>
      </c>
      <c r="AF457" s="72">
        <f>IF(M457="Yes",IF(OR(N457="",Y457&gt;V457),1,0),0)</f>
        <v/>
      </c>
      <c r="AG457" s="72">
        <f>IF(E457="Yes",IF(AND(AA457=0,AC457=0,AD457=0,AE457=0,J457&lt;&gt;"",K457&lt;&gt;""),1,0),0)</f>
        <v/>
      </c>
      <c r="AH457" s="27">
        <f>IF(E457&lt;&gt;"Yes","Excluded",IF(OR(AA457=1,AC457=1,AD457=1,AE457=1,AF457=1,AJ457=1),"Fail",IF(OR(AND(AB457=1,OR(R457&lt;&gt;"Yes",S457&lt;&gt;"Yes")),AK457=1),"Warning","Pass")))</f>
        <v/>
      </c>
      <c r="AI457" s="27" t="str"/>
      <c r="AJ457" s="73">
        <f>IF(E457="Yes",IF(OR(O457="",Z457&gt;W457),1,0),0)</f>
        <v/>
      </c>
      <c r="AK457" s="73">
        <f>IF(E457="Yes",IF(T457="Yes",0,1),0)</f>
        <v/>
      </c>
    </row>
    <row r="458">
      <c r="A458" s="27" t="str"/>
      <c r="B458" s="27" t="str"/>
      <c r="C458" s="27" t="str"/>
      <c r="D458" s="27" t="str"/>
      <c r="E458" s="27" t="str"/>
      <c r="F458" s="70" t="str"/>
      <c r="G458" s="70" t="str"/>
      <c r="H458" s="70" t="str"/>
      <c r="I458" s="70" t="str"/>
      <c r="J458" s="70" t="str"/>
      <c r="K458" s="70" t="str"/>
      <c r="L458" s="70" t="str"/>
      <c r="M458" s="70" t="str"/>
      <c r="N458" s="70" t="str"/>
      <c r="O458" s="70" t="str"/>
      <c r="P458" s="27" t="str"/>
      <c r="Q458" s="27" t="str"/>
      <c r="R458" s="27" t="str"/>
      <c r="S458" s="27" t="str"/>
      <c r="T458" s="27" t="str"/>
      <c r="U458" s="27" t="str"/>
      <c r="V458" s="27" t="str"/>
      <c r="W458" s="27" t="str"/>
      <c r="X458" s="71">
        <f>IF(OR(F458="",I458=""),"",ROUND((I458-F458)*1440,2))</f>
        <v/>
      </c>
      <c r="Y458" s="71">
        <f>IF(OR(M458&lt;&gt;"Yes",I458="",N458=""),"",ROUND((N458-I458)*1440,2))</f>
        <v/>
      </c>
      <c r="Z458" s="71">
        <f>IF(OR(F458="",O458=""),"",ROUND((O458-F458)*1440,2))</f>
        <v/>
      </c>
      <c r="AA458" s="72">
        <f>IF(E458="Yes",IF(OR(G458="",P458&lt;&gt;1),1,0),0)</f>
        <v/>
      </c>
      <c r="AB458" s="72">
        <f>IF(E458="Yes",IF(Q458="No",1,0),0)</f>
        <v/>
      </c>
      <c r="AC458" s="72">
        <f>IF(E458="Yes",IF(P458&gt;1,1,0),0)</f>
        <v/>
      </c>
      <c r="AD458" s="72">
        <f>IF(AND(E458="Yes",J458&lt;&gt;"",K458&lt;&gt;"",J458&lt;&gt;K458),1,0)</f>
        <v/>
      </c>
      <c r="AE458" s="72">
        <f>IF(E458="Yes",IF(OR(I458="",X458&gt;U458),1,0),0)</f>
        <v/>
      </c>
      <c r="AF458" s="72">
        <f>IF(M458="Yes",IF(OR(N458="",Y458&gt;V458),1,0),0)</f>
        <v/>
      </c>
      <c r="AG458" s="72">
        <f>IF(E458="Yes",IF(AND(AA458=0,AC458=0,AD458=0,AE458=0,J458&lt;&gt;"",K458&lt;&gt;""),1,0),0)</f>
        <v/>
      </c>
      <c r="AH458" s="27">
        <f>IF(E458&lt;&gt;"Yes","Excluded",IF(OR(AA458=1,AC458=1,AD458=1,AE458=1,AF458=1,AJ458=1),"Fail",IF(OR(AND(AB458=1,OR(R458&lt;&gt;"Yes",S458&lt;&gt;"Yes")),AK458=1),"Warning","Pass")))</f>
        <v/>
      </c>
      <c r="AI458" s="27" t="str"/>
      <c r="AJ458" s="73">
        <f>IF(E458="Yes",IF(OR(O458="",Z458&gt;W458),1,0),0)</f>
        <v/>
      </c>
      <c r="AK458" s="73">
        <f>IF(E458="Yes",IF(T458="Yes",0,1),0)</f>
        <v/>
      </c>
    </row>
    <row r="459">
      <c r="A459" s="27" t="str"/>
      <c r="B459" s="27" t="str"/>
      <c r="C459" s="27" t="str"/>
      <c r="D459" s="27" t="str"/>
      <c r="E459" s="27" t="str"/>
      <c r="F459" s="70" t="str"/>
      <c r="G459" s="70" t="str"/>
      <c r="H459" s="70" t="str"/>
      <c r="I459" s="70" t="str"/>
      <c r="J459" s="70" t="str"/>
      <c r="K459" s="70" t="str"/>
      <c r="L459" s="70" t="str"/>
      <c r="M459" s="70" t="str"/>
      <c r="N459" s="70" t="str"/>
      <c r="O459" s="70" t="str"/>
      <c r="P459" s="27" t="str"/>
      <c r="Q459" s="27" t="str"/>
      <c r="R459" s="27" t="str"/>
      <c r="S459" s="27" t="str"/>
      <c r="T459" s="27" t="str"/>
      <c r="U459" s="27" t="str"/>
      <c r="V459" s="27" t="str"/>
      <c r="W459" s="27" t="str"/>
      <c r="X459" s="71">
        <f>IF(OR(F459="",I459=""),"",ROUND((I459-F459)*1440,2))</f>
        <v/>
      </c>
      <c r="Y459" s="71">
        <f>IF(OR(M459&lt;&gt;"Yes",I459="",N459=""),"",ROUND((N459-I459)*1440,2))</f>
        <v/>
      </c>
      <c r="Z459" s="71">
        <f>IF(OR(F459="",O459=""),"",ROUND((O459-F459)*1440,2))</f>
        <v/>
      </c>
      <c r="AA459" s="72">
        <f>IF(E459="Yes",IF(OR(G459="",P459&lt;&gt;1),1,0),0)</f>
        <v/>
      </c>
      <c r="AB459" s="72">
        <f>IF(E459="Yes",IF(Q459="No",1,0),0)</f>
        <v/>
      </c>
      <c r="AC459" s="72">
        <f>IF(E459="Yes",IF(P459&gt;1,1,0),0)</f>
        <v/>
      </c>
      <c r="AD459" s="72">
        <f>IF(AND(E459="Yes",J459&lt;&gt;"",K459&lt;&gt;"",J459&lt;&gt;K459),1,0)</f>
        <v/>
      </c>
      <c r="AE459" s="72">
        <f>IF(E459="Yes",IF(OR(I459="",X459&gt;U459),1,0),0)</f>
        <v/>
      </c>
      <c r="AF459" s="72">
        <f>IF(M459="Yes",IF(OR(N459="",Y459&gt;V459),1,0),0)</f>
        <v/>
      </c>
      <c r="AG459" s="72">
        <f>IF(E459="Yes",IF(AND(AA459=0,AC459=0,AD459=0,AE459=0,J459&lt;&gt;"",K459&lt;&gt;""),1,0),0)</f>
        <v/>
      </c>
      <c r="AH459" s="27">
        <f>IF(E459&lt;&gt;"Yes","Excluded",IF(OR(AA459=1,AC459=1,AD459=1,AE459=1,AF459=1,AJ459=1),"Fail",IF(OR(AND(AB459=1,OR(R459&lt;&gt;"Yes",S459&lt;&gt;"Yes")),AK459=1),"Warning","Pass")))</f>
        <v/>
      </c>
      <c r="AI459" s="27" t="str"/>
      <c r="AJ459" s="73">
        <f>IF(E459="Yes",IF(OR(O459="",Z459&gt;W459),1,0),0)</f>
        <v/>
      </c>
      <c r="AK459" s="73">
        <f>IF(E459="Yes",IF(T459="Yes",0,1),0)</f>
        <v/>
      </c>
    </row>
    <row r="460">
      <c r="A460" s="27" t="str"/>
      <c r="B460" s="27" t="str"/>
      <c r="C460" s="27" t="str"/>
      <c r="D460" s="27" t="str"/>
      <c r="E460" s="27" t="str"/>
      <c r="F460" s="70" t="str"/>
      <c r="G460" s="70" t="str"/>
      <c r="H460" s="70" t="str"/>
      <c r="I460" s="70" t="str"/>
      <c r="J460" s="70" t="str"/>
      <c r="K460" s="70" t="str"/>
      <c r="L460" s="70" t="str"/>
      <c r="M460" s="70" t="str"/>
      <c r="N460" s="70" t="str"/>
      <c r="O460" s="70" t="str"/>
      <c r="P460" s="27" t="str"/>
      <c r="Q460" s="27" t="str"/>
      <c r="R460" s="27" t="str"/>
      <c r="S460" s="27" t="str"/>
      <c r="T460" s="27" t="str"/>
      <c r="U460" s="27" t="str"/>
      <c r="V460" s="27" t="str"/>
      <c r="W460" s="27" t="str"/>
      <c r="X460" s="71">
        <f>IF(OR(F460="",I460=""),"",ROUND((I460-F460)*1440,2))</f>
        <v/>
      </c>
      <c r="Y460" s="71">
        <f>IF(OR(M460&lt;&gt;"Yes",I460="",N460=""),"",ROUND((N460-I460)*1440,2))</f>
        <v/>
      </c>
      <c r="Z460" s="71">
        <f>IF(OR(F460="",O460=""),"",ROUND((O460-F460)*1440,2))</f>
        <v/>
      </c>
      <c r="AA460" s="72">
        <f>IF(E460="Yes",IF(OR(G460="",P460&lt;&gt;1),1,0),0)</f>
        <v/>
      </c>
      <c r="AB460" s="72">
        <f>IF(E460="Yes",IF(Q460="No",1,0),0)</f>
        <v/>
      </c>
      <c r="AC460" s="72">
        <f>IF(E460="Yes",IF(P460&gt;1,1,0),0)</f>
        <v/>
      </c>
      <c r="AD460" s="72">
        <f>IF(AND(E460="Yes",J460&lt;&gt;"",K460&lt;&gt;"",J460&lt;&gt;K460),1,0)</f>
        <v/>
      </c>
      <c r="AE460" s="72">
        <f>IF(E460="Yes",IF(OR(I460="",X460&gt;U460),1,0),0)</f>
        <v/>
      </c>
      <c r="AF460" s="72">
        <f>IF(M460="Yes",IF(OR(N460="",Y460&gt;V460),1,0),0)</f>
        <v/>
      </c>
      <c r="AG460" s="72">
        <f>IF(E460="Yes",IF(AND(AA460=0,AC460=0,AD460=0,AE460=0,J460&lt;&gt;"",K460&lt;&gt;""),1,0),0)</f>
        <v/>
      </c>
      <c r="AH460" s="27">
        <f>IF(E460&lt;&gt;"Yes","Excluded",IF(OR(AA460=1,AC460=1,AD460=1,AE460=1,AF460=1,AJ460=1),"Fail",IF(OR(AND(AB460=1,OR(R460&lt;&gt;"Yes",S460&lt;&gt;"Yes")),AK460=1),"Warning","Pass")))</f>
        <v/>
      </c>
      <c r="AI460" s="27" t="str"/>
      <c r="AJ460" s="73">
        <f>IF(E460="Yes",IF(OR(O460="",Z460&gt;W460),1,0),0)</f>
        <v/>
      </c>
      <c r="AK460" s="73">
        <f>IF(E460="Yes",IF(T460="Yes",0,1),0)</f>
        <v/>
      </c>
    </row>
    <row r="461">
      <c r="A461" s="27" t="str"/>
      <c r="B461" s="27" t="str"/>
      <c r="C461" s="27" t="str"/>
      <c r="D461" s="27" t="str"/>
      <c r="E461" s="27" t="str"/>
      <c r="F461" s="70" t="str"/>
      <c r="G461" s="70" t="str"/>
      <c r="H461" s="70" t="str"/>
      <c r="I461" s="70" t="str"/>
      <c r="J461" s="70" t="str"/>
      <c r="K461" s="70" t="str"/>
      <c r="L461" s="70" t="str"/>
      <c r="M461" s="70" t="str"/>
      <c r="N461" s="70" t="str"/>
      <c r="O461" s="70" t="str"/>
      <c r="P461" s="27" t="str"/>
      <c r="Q461" s="27" t="str"/>
      <c r="R461" s="27" t="str"/>
      <c r="S461" s="27" t="str"/>
      <c r="T461" s="27" t="str"/>
      <c r="U461" s="27" t="str"/>
      <c r="V461" s="27" t="str"/>
      <c r="W461" s="27" t="str"/>
      <c r="X461" s="71">
        <f>IF(OR(F461="",I461=""),"",ROUND((I461-F461)*1440,2))</f>
        <v/>
      </c>
      <c r="Y461" s="71">
        <f>IF(OR(M461&lt;&gt;"Yes",I461="",N461=""),"",ROUND((N461-I461)*1440,2))</f>
        <v/>
      </c>
      <c r="Z461" s="71">
        <f>IF(OR(F461="",O461=""),"",ROUND((O461-F461)*1440,2))</f>
        <v/>
      </c>
      <c r="AA461" s="72">
        <f>IF(E461="Yes",IF(OR(G461="",P461&lt;&gt;1),1,0),0)</f>
        <v/>
      </c>
      <c r="AB461" s="72">
        <f>IF(E461="Yes",IF(Q461="No",1,0),0)</f>
        <v/>
      </c>
      <c r="AC461" s="72">
        <f>IF(E461="Yes",IF(P461&gt;1,1,0),0)</f>
        <v/>
      </c>
      <c r="AD461" s="72">
        <f>IF(AND(E461="Yes",J461&lt;&gt;"",K461&lt;&gt;"",J461&lt;&gt;K461),1,0)</f>
        <v/>
      </c>
      <c r="AE461" s="72">
        <f>IF(E461="Yes",IF(OR(I461="",X461&gt;U461),1,0),0)</f>
        <v/>
      </c>
      <c r="AF461" s="72">
        <f>IF(M461="Yes",IF(OR(N461="",Y461&gt;V461),1,0),0)</f>
        <v/>
      </c>
      <c r="AG461" s="72">
        <f>IF(E461="Yes",IF(AND(AA461=0,AC461=0,AD461=0,AE461=0,J461&lt;&gt;"",K461&lt;&gt;""),1,0),0)</f>
        <v/>
      </c>
      <c r="AH461" s="27">
        <f>IF(E461&lt;&gt;"Yes","Excluded",IF(OR(AA461=1,AC461=1,AD461=1,AE461=1,AF461=1,AJ461=1),"Fail",IF(OR(AND(AB461=1,OR(R461&lt;&gt;"Yes",S461&lt;&gt;"Yes")),AK461=1),"Warning","Pass")))</f>
        <v/>
      </c>
      <c r="AI461" s="27" t="str"/>
      <c r="AJ461" s="73">
        <f>IF(E461="Yes",IF(OR(O461="",Z461&gt;W461),1,0),0)</f>
        <v/>
      </c>
      <c r="AK461" s="73">
        <f>IF(E461="Yes",IF(T461="Yes",0,1),0)</f>
        <v/>
      </c>
    </row>
    <row r="462">
      <c r="A462" s="27" t="str"/>
      <c r="B462" s="27" t="str"/>
      <c r="C462" s="27" t="str"/>
      <c r="D462" s="27" t="str"/>
      <c r="E462" s="27" t="str"/>
      <c r="F462" s="70" t="str"/>
      <c r="G462" s="70" t="str"/>
      <c r="H462" s="70" t="str"/>
      <c r="I462" s="70" t="str"/>
      <c r="J462" s="70" t="str"/>
      <c r="K462" s="70" t="str"/>
      <c r="L462" s="70" t="str"/>
      <c r="M462" s="70" t="str"/>
      <c r="N462" s="70" t="str"/>
      <c r="O462" s="70" t="str"/>
      <c r="P462" s="27" t="str"/>
      <c r="Q462" s="27" t="str"/>
      <c r="R462" s="27" t="str"/>
      <c r="S462" s="27" t="str"/>
      <c r="T462" s="27" t="str"/>
      <c r="U462" s="27" t="str"/>
      <c r="V462" s="27" t="str"/>
      <c r="W462" s="27" t="str"/>
      <c r="X462" s="71">
        <f>IF(OR(F462="",I462=""),"",ROUND((I462-F462)*1440,2))</f>
        <v/>
      </c>
      <c r="Y462" s="71">
        <f>IF(OR(M462&lt;&gt;"Yes",I462="",N462=""),"",ROUND((N462-I462)*1440,2))</f>
        <v/>
      </c>
      <c r="Z462" s="71">
        <f>IF(OR(F462="",O462=""),"",ROUND((O462-F462)*1440,2))</f>
        <v/>
      </c>
      <c r="AA462" s="72">
        <f>IF(E462="Yes",IF(OR(G462="",P462&lt;&gt;1),1,0),0)</f>
        <v/>
      </c>
      <c r="AB462" s="72">
        <f>IF(E462="Yes",IF(Q462="No",1,0),0)</f>
        <v/>
      </c>
      <c r="AC462" s="72">
        <f>IF(E462="Yes",IF(P462&gt;1,1,0),0)</f>
        <v/>
      </c>
      <c r="AD462" s="72">
        <f>IF(AND(E462="Yes",J462&lt;&gt;"",K462&lt;&gt;"",J462&lt;&gt;K462),1,0)</f>
        <v/>
      </c>
      <c r="AE462" s="72">
        <f>IF(E462="Yes",IF(OR(I462="",X462&gt;U462),1,0),0)</f>
        <v/>
      </c>
      <c r="AF462" s="72">
        <f>IF(M462="Yes",IF(OR(N462="",Y462&gt;V462),1,0),0)</f>
        <v/>
      </c>
      <c r="AG462" s="72">
        <f>IF(E462="Yes",IF(AND(AA462=0,AC462=0,AD462=0,AE462=0,J462&lt;&gt;"",K462&lt;&gt;""),1,0),0)</f>
        <v/>
      </c>
      <c r="AH462" s="27">
        <f>IF(E462&lt;&gt;"Yes","Excluded",IF(OR(AA462=1,AC462=1,AD462=1,AE462=1,AF462=1,AJ462=1),"Fail",IF(OR(AND(AB462=1,OR(R462&lt;&gt;"Yes",S462&lt;&gt;"Yes")),AK462=1),"Warning","Pass")))</f>
        <v/>
      </c>
      <c r="AI462" s="27" t="str"/>
      <c r="AJ462" s="73">
        <f>IF(E462="Yes",IF(OR(O462="",Z462&gt;W462),1,0),0)</f>
        <v/>
      </c>
      <c r="AK462" s="73">
        <f>IF(E462="Yes",IF(T462="Yes",0,1),0)</f>
        <v/>
      </c>
    </row>
    <row r="463">
      <c r="A463" s="27" t="str"/>
      <c r="B463" s="27" t="str"/>
      <c r="C463" s="27" t="str"/>
      <c r="D463" s="27" t="str"/>
      <c r="E463" s="27" t="str"/>
      <c r="F463" s="70" t="str"/>
      <c r="G463" s="70" t="str"/>
      <c r="H463" s="70" t="str"/>
      <c r="I463" s="70" t="str"/>
      <c r="J463" s="70" t="str"/>
      <c r="K463" s="70" t="str"/>
      <c r="L463" s="70" t="str"/>
      <c r="M463" s="70" t="str"/>
      <c r="N463" s="70" t="str"/>
      <c r="O463" s="70" t="str"/>
      <c r="P463" s="27" t="str"/>
      <c r="Q463" s="27" t="str"/>
      <c r="R463" s="27" t="str"/>
      <c r="S463" s="27" t="str"/>
      <c r="T463" s="27" t="str"/>
      <c r="U463" s="27" t="str"/>
      <c r="V463" s="27" t="str"/>
      <c r="W463" s="27" t="str"/>
      <c r="X463" s="71">
        <f>IF(OR(F463="",I463=""),"",ROUND((I463-F463)*1440,2))</f>
        <v/>
      </c>
      <c r="Y463" s="71">
        <f>IF(OR(M463&lt;&gt;"Yes",I463="",N463=""),"",ROUND((N463-I463)*1440,2))</f>
        <v/>
      </c>
      <c r="Z463" s="71">
        <f>IF(OR(F463="",O463=""),"",ROUND((O463-F463)*1440,2))</f>
        <v/>
      </c>
      <c r="AA463" s="72">
        <f>IF(E463="Yes",IF(OR(G463="",P463&lt;&gt;1),1,0),0)</f>
        <v/>
      </c>
      <c r="AB463" s="72">
        <f>IF(E463="Yes",IF(Q463="No",1,0),0)</f>
        <v/>
      </c>
      <c r="AC463" s="72">
        <f>IF(E463="Yes",IF(P463&gt;1,1,0),0)</f>
        <v/>
      </c>
      <c r="AD463" s="72">
        <f>IF(AND(E463="Yes",J463&lt;&gt;"",K463&lt;&gt;"",J463&lt;&gt;K463),1,0)</f>
        <v/>
      </c>
      <c r="AE463" s="72">
        <f>IF(E463="Yes",IF(OR(I463="",X463&gt;U463),1,0),0)</f>
        <v/>
      </c>
      <c r="AF463" s="72">
        <f>IF(M463="Yes",IF(OR(N463="",Y463&gt;V463),1,0),0)</f>
        <v/>
      </c>
      <c r="AG463" s="72">
        <f>IF(E463="Yes",IF(AND(AA463=0,AC463=0,AD463=0,AE463=0,J463&lt;&gt;"",K463&lt;&gt;""),1,0),0)</f>
        <v/>
      </c>
      <c r="AH463" s="27">
        <f>IF(E463&lt;&gt;"Yes","Excluded",IF(OR(AA463=1,AC463=1,AD463=1,AE463=1,AF463=1,AJ463=1),"Fail",IF(OR(AND(AB463=1,OR(R463&lt;&gt;"Yes",S463&lt;&gt;"Yes")),AK463=1),"Warning","Pass")))</f>
        <v/>
      </c>
      <c r="AI463" s="27" t="str"/>
      <c r="AJ463" s="73">
        <f>IF(E463="Yes",IF(OR(O463="",Z463&gt;W463),1,0),0)</f>
        <v/>
      </c>
      <c r="AK463" s="73">
        <f>IF(E463="Yes",IF(T463="Yes",0,1),0)</f>
        <v/>
      </c>
    </row>
    <row r="464">
      <c r="A464" s="27" t="str"/>
      <c r="B464" s="27" t="str"/>
      <c r="C464" s="27" t="str"/>
      <c r="D464" s="27" t="str"/>
      <c r="E464" s="27" t="str"/>
      <c r="F464" s="70" t="str"/>
      <c r="G464" s="70" t="str"/>
      <c r="H464" s="70" t="str"/>
      <c r="I464" s="70" t="str"/>
      <c r="J464" s="70" t="str"/>
      <c r="K464" s="70" t="str"/>
      <c r="L464" s="70" t="str"/>
      <c r="M464" s="70" t="str"/>
      <c r="N464" s="70" t="str"/>
      <c r="O464" s="70" t="str"/>
      <c r="P464" s="27" t="str"/>
      <c r="Q464" s="27" t="str"/>
      <c r="R464" s="27" t="str"/>
      <c r="S464" s="27" t="str"/>
      <c r="T464" s="27" t="str"/>
      <c r="U464" s="27" t="str"/>
      <c r="V464" s="27" t="str"/>
      <c r="W464" s="27" t="str"/>
      <c r="X464" s="71">
        <f>IF(OR(F464="",I464=""),"",ROUND((I464-F464)*1440,2))</f>
        <v/>
      </c>
      <c r="Y464" s="71">
        <f>IF(OR(M464&lt;&gt;"Yes",I464="",N464=""),"",ROUND((N464-I464)*1440,2))</f>
        <v/>
      </c>
      <c r="Z464" s="71">
        <f>IF(OR(F464="",O464=""),"",ROUND((O464-F464)*1440,2))</f>
        <v/>
      </c>
      <c r="AA464" s="72">
        <f>IF(E464="Yes",IF(OR(G464="",P464&lt;&gt;1),1,0),0)</f>
        <v/>
      </c>
      <c r="AB464" s="72">
        <f>IF(E464="Yes",IF(Q464="No",1,0),0)</f>
        <v/>
      </c>
      <c r="AC464" s="72">
        <f>IF(E464="Yes",IF(P464&gt;1,1,0),0)</f>
        <v/>
      </c>
      <c r="AD464" s="72">
        <f>IF(AND(E464="Yes",J464&lt;&gt;"",K464&lt;&gt;"",J464&lt;&gt;K464),1,0)</f>
        <v/>
      </c>
      <c r="AE464" s="72">
        <f>IF(E464="Yes",IF(OR(I464="",X464&gt;U464),1,0),0)</f>
        <v/>
      </c>
      <c r="AF464" s="72">
        <f>IF(M464="Yes",IF(OR(N464="",Y464&gt;V464),1,0),0)</f>
        <v/>
      </c>
      <c r="AG464" s="72">
        <f>IF(E464="Yes",IF(AND(AA464=0,AC464=0,AD464=0,AE464=0,J464&lt;&gt;"",K464&lt;&gt;""),1,0),0)</f>
        <v/>
      </c>
      <c r="AH464" s="27">
        <f>IF(E464&lt;&gt;"Yes","Excluded",IF(OR(AA464=1,AC464=1,AD464=1,AE464=1,AF464=1,AJ464=1),"Fail",IF(OR(AND(AB464=1,OR(R464&lt;&gt;"Yes",S464&lt;&gt;"Yes")),AK464=1),"Warning","Pass")))</f>
        <v/>
      </c>
      <c r="AI464" s="27" t="str"/>
      <c r="AJ464" s="73">
        <f>IF(E464="Yes",IF(OR(O464="",Z464&gt;W464),1,0),0)</f>
        <v/>
      </c>
      <c r="AK464" s="73">
        <f>IF(E464="Yes",IF(T464="Yes",0,1),0)</f>
        <v/>
      </c>
    </row>
    <row r="465">
      <c r="A465" s="27" t="str"/>
      <c r="B465" s="27" t="str"/>
      <c r="C465" s="27" t="str"/>
      <c r="D465" s="27" t="str"/>
      <c r="E465" s="27" t="str"/>
      <c r="F465" s="70" t="str"/>
      <c r="G465" s="70" t="str"/>
      <c r="H465" s="70" t="str"/>
      <c r="I465" s="70" t="str"/>
      <c r="J465" s="70" t="str"/>
      <c r="K465" s="70" t="str"/>
      <c r="L465" s="70" t="str"/>
      <c r="M465" s="70" t="str"/>
      <c r="N465" s="70" t="str"/>
      <c r="O465" s="70" t="str"/>
      <c r="P465" s="27" t="str"/>
      <c r="Q465" s="27" t="str"/>
      <c r="R465" s="27" t="str"/>
      <c r="S465" s="27" t="str"/>
      <c r="T465" s="27" t="str"/>
      <c r="U465" s="27" t="str"/>
      <c r="V465" s="27" t="str"/>
      <c r="W465" s="27" t="str"/>
      <c r="X465" s="71">
        <f>IF(OR(F465="",I465=""),"",ROUND((I465-F465)*1440,2))</f>
        <v/>
      </c>
      <c r="Y465" s="71">
        <f>IF(OR(M465&lt;&gt;"Yes",I465="",N465=""),"",ROUND((N465-I465)*1440,2))</f>
        <v/>
      </c>
      <c r="Z465" s="71">
        <f>IF(OR(F465="",O465=""),"",ROUND((O465-F465)*1440,2))</f>
        <v/>
      </c>
      <c r="AA465" s="72">
        <f>IF(E465="Yes",IF(OR(G465="",P465&lt;&gt;1),1,0),0)</f>
        <v/>
      </c>
      <c r="AB465" s="72">
        <f>IF(E465="Yes",IF(Q465="No",1,0),0)</f>
        <v/>
      </c>
      <c r="AC465" s="72">
        <f>IF(E465="Yes",IF(P465&gt;1,1,0),0)</f>
        <v/>
      </c>
      <c r="AD465" s="72">
        <f>IF(AND(E465="Yes",J465&lt;&gt;"",K465&lt;&gt;"",J465&lt;&gt;K465),1,0)</f>
        <v/>
      </c>
      <c r="AE465" s="72">
        <f>IF(E465="Yes",IF(OR(I465="",X465&gt;U465),1,0),0)</f>
        <v/>
      </c>
      <c r="AF465" s="72">
        <f>IF(M465="Yes",IF(OR(N465="",Y465&gt;V465),1,0),0)</f>
        <v/>
      </c>
      <c r="AG465" s="72">
        <f>IF(E465="Yes",IF(AND(AA465=0,AC465=0,AD465=0,AE465=0,J465&lt;&gt;"",K465&lt;&gt;""),1,0),0)</f>
        <v/>
      </c>
      <c r="AH465" s="27">
        <f>IF(E465&lt;&gt;"Yes","Excluded",IF(OR(AA465=1,AC465=1,AD465=1,AE465=1,AF465=1,AJ465=1),"Fail",IF(OR(AND(AB465=1,OR(R465&lt;&gt;"Yes",S465&lt;&gt;"Yes")),AK465=1),"Warning","Pass")))</f>
        <v/>
      </c>
      <c r="AI465" s="27" t="str"/>
      <c r="AJ465" s="73">
        <f>IF(E465="Yes",IF(OR(O465="",Z465&gt;W465),1,0),0)</f>
        <v/>
      </c>
      <c r="AK465" s="73">
        <f>IF(E465="Yes",IF(T465="Yes",0,1),0)</f>
        <v/>
      </c>
    </row>
    <row r="466">
      <c r="A466" s="27" t="str"/>
      <c r="B466" s="27" t="str"/>
      <c r="C466" s="27" t="str"/>
      <c r="D466" s="27" t="str"/>
      <c r="E466" s="27" t="str"/>
      <c r="F466" s="70" t="str"/>
      <c r="G466" s="70" t="str"/>
      <c r="H466" s="70" t="str"/>
      <c r="I466" s="70" t="str"/>
      <c r="J466" s="70" t="str"/>
      <c r="K466" s="70" t="str"/>
      <c r="L466" s="70" t="str"/>
      <c r="M466" s="70" t="str"/>
      <c r="N466" s="70" t="str"/>
      <c r="O466" s="70" t="str"/>
      <c r="P466" s="27" t="str"/>
      <c r="Q466" s="27" t="str"/>
      <c r="R466" s="27" t="str"/>
      <c r="S466" s="27" t="str"/>
      <c r="T466" s="27" t="str"/>
      <c r="U466" s="27" t="str"/>
      <c r="V466" s="27" t="str"/>
      <c r="W466" s="27" t="str"/>
      <c r="X466" s="71">
        <f>IF(OR(F466="",I466=""),"",ROUND((I466-F466)*1440,2))</f>
        <v/>
      </c>
      <c r="Y466" s="71">
        <f>IF(OR(M466&lt;&gt;"Yes",I466="",N466=""),"",ROUND((N466-I466)*1440,2))</f>
        <v/>
      </c>
      <c r="Z466" s="71">
        <f>IF(OR(F466="",O466=""),"",ROUND((O466-F466)*1440,2))</f>
        <v/>
      </c>
      <c r="AA466" s="72">
        <f>IF(E466="Yes",IF(OR(G466="",P466&lt;&gt;1),1,0),0)</f>
        <v/>
      </c>
      <c r="AB466" s="72">
        <f>IF(E466="Yes",IF(Q466="No",1,0),0)</f>
        <v/>
      </c>
      <c r="AC466" s="72">
        <f>IF(E466="Yes",IF(P466&gt;1,1,0),0)</f>
        <v/>
      </c>
      <c r="AD466" s="72">
        <f>IF(AND(E466="Yes",J466&lt;&gt;"",K466&lt;&gt;"",J466&lt;&gt;K466),1,0)</f>
        <v/>
      </c>
      <c r="AE466" s="72">
        <f>IF(E466="Yes",IF(OR(I466="",X466&gt;U466),1,0),0)</f>
        <v/>
      </c>
      <c r="AF466" s="72">
        <f>IF(M466="Yes",IF(OR(N466="",Y466&gt;V466),1,0),0)</f>
        <v/>
      </c>
      <c r="AG466" s="72">
        <f>IF(E466="Yes",IF(AND(AA466=0,AC466=0,AD466=0,AE466=0,J466&lt;&gt;"",K466&lt;&gt;""),1,0),0)</f>
        <v/>
      </c>
      <c r="AH466" s="27">
        <f>IF(E466&lt;&gt;"Yes","Excluded",IF(OR(AA466=1,AC466=1,AD466=1,AE466=1,AF466=1,AJ466=1),"Fail",IF(OR(AND(AB466=1,OR(R466&lt;&gt;"Yes",S466&lt;&gt;"Yes")),AK466=1),"Warning","Pass")))</f>
        <v/>
      </c>
      <c r="AI466" s="27" t="str"/>
      <c r="AJ466" s="73">
        <f>IF(E466="Yes",IF(OR(O466="",Z466&gt;W466),1,0),0)</f>
        <v/>
      </c>
      <c r="AK466" s="73">
        <f>IF(E466="Yes",IF(T466="Yes",0,1),0)</f>
        <v/>
      </c>
    </row>
    <row r="467">
      <c r="A467" s="27" t="str"/>
      <c r="B467" s="27" t="str"/>
      <c r="C467" s="27" t="str"/>
      <c r="D467" s="27" t="str"/>
      <c r="E467" s="27" t="str"/>
      <c r="F467" s="70" t="str"/>
      <c r="G467" s="70" t="str"/>
      <c r="H467" s="70" t="str"/>
      <c r="I467" s="70" t="str"/>
      <c r="J467" s="70" t="str"/>
      <c r="K467" s="70" t="str"/>
      <c r="L467" s="70" t="str"/>
      <c r="M467" s="70" t="str"/>
      <c r="N467" s="70" t="str"/>
      <c r="O467" s="70" t="str"/>
      <c r="P467" s="27" t="str"/>
      <c r="Q467" s="27" t="str"/>
      <c r="R467" s="27" t="str"/>
      <c r="S467" s="27" t="str"/>
      <c r="T467" s="27" t="str"/>
      <c r="U467" s="27" t="str"/>
      <c r="V467" s="27" t="str"/>
      <c r="W467" s="27" t="str"/>
      <c r="X467" s="71">
        <f>IF(OR(F467="",I467=""),"",ROUND((I467-F467)*1440,2))</f>
        <v/>
      </c>
      <c r="Y467" s="71">
        <f>IF(OR(M467&lt;&gt;"Yes",I467="",N467=""),"",ROUND((N467-I467)*1440,2))</f>
        <v/>
      </c>
      <c r="Z467" s="71">
        <f>IF(OR(F467="",O467=""),"",ROUND((O467-F467)*1440,2))</f>
        <v/>
      </c>
      <c r="AA467" s="72">
        <f>IF(E467="Yes",IF(OR(G467="",P467&lt;&gt;1),1,0),0)</f>
        <v/>
      </c>
      <c r="AB467" s="72">
        <f>IF(E467="Yes",IF(Q467="No",1,0),0)</f>
        <v/>
      </c>
      <c r="AC467" s="72">
        <f>IF(E467="Yes",IF(P467&gt;1,1,0),0)</f>
        <v/>
      </c>
      <c r="AD467" s="72">
        <f>IF(AND(E467="Yes",J467&lt;&gt;"",K467&lt;&gt;"",J467&lt;&gt;K467),1,0)</f>
        <v/>
      </c>
      <c r="AE467" s="72">
        <f>IF(E467="Yes",IF(OR(I467="",X467&gt;U467),1,0),0)</f>
        <v/>
      </c>
      <c r="AF467" s="72">
        <f>IF(M467="Yes",IF(OR(N467="",Y467&gt;V467),1,0),0)</f>
        <v/>
      </c>
      <c r="AG467" s="72">
        <f>IF(E467="Yes",IF(AND(AA467=0,AC467=0,AD467=0,AE467=0,J467&lt;&gt;"",K467&lt;&gt;""),1,0),0)</f>
        <v/>
      </c>
      <c r="AH467" s="27">
        <f>IF(E467&lt;&gt;"Yes","Excluded",IF(OR(AA467=1,AC467=1,AD467=1,AE467=1,AF467=1,AJ467=1),"Fail",IF(OR(AND(AB467=1,OR(R467&lt;&gt;"Yes",S467&lt;&gt;"Yes")),AK467=1),"Warning","Pass")))</f>
        <v/>
      </c>
      <c r="AI467" s="27" t="str"/>
      <c r="AJ467" s="73">
        <f>IF(E467="Yes",IF(OR(O467="",Z467&gt;W467),1,0),0)</f>
        <v/>
      </c>
      <c r="AK467" s="73">
        <f>IF(E467="Yes",IF(T467="Yes",0,1),0)</f>
        <v/>
      </c>
    </row>
    <row r="468">
      <c r="A468" s="27" t="str"/>
      <c r="B468" s="27" t="str"/>
      <c r="C468" s="27" t="str"/>
      <c r="D468" s="27" t="str"/>
      <c r="E468" s="27" t="str"/>
      <c r="F468" s="70" t="str"/>
      <c r="G468" s="70" t="str"/>
      <c r="H468" s="70" t="str"/>
      <c r="I468" s="70" t="str"/>
      <c r="J468" s="70" t="str"/>
      <c r="K468" s="70" t="str"/>
      <c r="L468" s="70" t="str"/>
      <c r="M468" s="70" t="str"/>
      <c r="N468" s="70" t="str"/>
      <c r="O468" s="70" t="str"/>
      <c r="P468" s="27" t="str"/>
      <c r="Q468" s="27" t="str"/>
      <c r="R468" s="27" t="str"/>
      <c r="S468" s="27" t="str"/>
      <c r="T468" s="27" t="str"/>
      <c r="U468" s="27" t="str"/>
      <c r="V468" s="27" t="str"/>
      <c r="W468" s="27" t="str"/>
      <c r="X468" s="71">
        <f>IF(OR(F468="",I468=""),"",ROUND((I468-F468)*1440,2))</f>
        <v/>
      </c>
      <c r="Y468" s="71">
        <f>IF(OR(M468&lt;&gt;"Yes",I468="",N468=""),"",ROUND((N468-I468)*1440,2))</f>
        <v/>
      </c>
      <c r="Z468" s="71">
        <f>IF(OR(F468="",O468=""),"",ROUND((O468-F468)*1440,2))</f>
        <v/>
      </c>
      <c r="AA468" s="72">
        <f>IF(E468="Yes",IF(OR(G468="",P468&lt;&gt;1),1,0),0)</f>
        <v/>
      </c>
      <c r="AB468" s="72">
        <f>IF(E468="Yes",IF(Q468="No",1,0),0)</f>
        <v/>
      </c>
      <c r="AC468" s="72">
        <f>IF(E468="Yes",IF(P468&gt;1,1,0),0)</f>
        <v/>
      </c>
      <c r="AD468" s="72">
        <f>IF(AND(E468="Yes",J468&lt;&gt;"",K468&lt;&gt;"",J468&lt;&gt;K468),1,0)</f>
        <v/>
      </c>
      <c r="AE468" s="72">
        <f>IF(E468="Yes",IF(OR(I468="",X468&gt;U468),1,0),0)</f>
        <v/>
      </c>
      <c r="AF468" s="72">
        <f>IF(M468="Yes",IF(OR(N468="",Y468&gt;V468),1,0),0)</f>
        <v/>
      </c>
      <c r="AG468" s="72">
        <f>IF(E468="Yes",IF(AND(AA468=0,AC468=0,AD468=0,AE468=0,J468&lt;&gt;"",K468&lt;&gt;""),1,0),0)</f>
        <v/>
      </c>
      <c r="AH468" s="27">
        <f>IF(E468&lt;&gt;"Yes","Excluded",IF(OR(AA468=1,AC468=1,AD468=1,AE468=1,AF468=1,AJ468=1),"Fail",IF(OR(AND(AB468=1,OR(R468&lt;&gt;"Yes",S468&lt;&gt;"Yes")),AK468=1),"Warning","Pass")))</f>
        <v/>
      </c>
      <c r="AI468" s="27" t="str"/>
      <c r="AJ468" s="73">
        <f>IF(E468="Yes",IF(OR(O468="",Z468&gt;W468),1,0),0)</f>
        <v/>
      </c>
      <c r="AK468" s="73">
        <f>IF(E468="Yes",IF(T468="Yes",0,1),0)</f>
        <v/>
      </c>
    </row>
    <row r="469">
      <c r="A469" s="27" t="str"/>
      <c r="B469" s="27" t="str"/>
      <c r="C469" s="27" t="str"/>
      <c r="D469" s="27" t="str"/>
      <c r="E469" s="27" t="str"/>
      <c r="F469" s="70" t="str"/>
      <c r="G469" s="70" t="str"/>
      <c r="H469" s="70" t="str"/>
      <c r="I469" s="70" t="str"/>
      <c r="J469" s="70" t="str"/>
      <c r="K469" s="70" t="str"/>
      <c r="L469" s="70" t="str"/>
      <c r="M469" s="70" t="str"/>
      <c r="N469" s="70" t="str"/>
      <c r="O469" s="70" t="str"/>
      <c r="P469" s="27" t="str"/>
      <c r="Q469" s="27" t="str"/>
      <c r="R469" s="27" t="str"/>
      <c r="S469" s="27" t="str"/>
      <c r="T469" s="27" t="str"/>
      <c r="U469" s="27" t="str"/>
      <c r="V469" s="27" t="str"/>
      <c r="W469" s="27" t="str"/>
      <c r="X469" s="71">
        <f>IF(OR(F469="",I469=""),"",ROUND((I469-F469)*1440,2))</f>
        <v/>
      </c>
      <c r="Y469" s="71">
        <f>IF(OR(M469&lt;&gt;"Yes",I469="",N469=""),"",ROUND((N469-I469)*1440,2))</f>
        <v/>
      </c>
      <c r="Z469" s="71">
        <f>IF(OR(F469="",O469=""),"",ROUND((O469-F469)*1440,2))</f>
        <v/>
      </c>
      <c r="AA469" s="72">
        <f>IF(E469="Yes",IF(OR(G469="",P469&lt;&gt;1),1,0),0)</f>
        <v/>
      </c>
      <c r="AB469" s="72">
        <f>IF(E469="Yes",IF(Q469="No",1,0),0)</f>
        <v/>
      </c>
      <c r="AC469" s="72">
        <f>IF(E469="Yes",IF(P469&gt;1,1,0),0)</f>
        <v/>
      </c>
      <c r="AD469" s="72">
        <f>IF(AND(E469="Yes",J469&lt;&gt;"",K469&lt;&gt;"",J469&lt;&gt;K469),1,0)</f>
        <v/>
      </c>
      <c r="AE469" s="72">
        <f>IF(E469="Yes",IF(OR(I469="",X469&gt;U469),1,0),0)</f>
        <v/>
      </c>
      <c r="AF469" s="72">
        <f>IF(M469="Yes",IF(OR(N469="",Y469&gt;V469),1,0),0)</f>
        <v/>
      </c>
      <c r="AG469" s="72">
        <f>IF(E469="Yes",IF(AND(AA469=0,AC469=0,AD469=0,AE469=0,J469&lt;&gt;"",K469&lt;&gt;""),1,0),0)</f>
        <v/>
      </c>
      <c r="AH469" s="27">
        <f>IF(E469&lt;&gt;"Yes","Excluded",IF(OR(AA469=1,AC469=1,AD469=1,AE469=1,AF469=1,AJ469=1),"Fail",IF(OR(AND(AB469=1,OR(R469&lt;&gt;"Yes",S469&lt;&gt;"Yes")),AK469=1),"Warning","Pass")))</f>
        <v/>
      </c>
      <c r="AI469" s="27" t="str"/>
      <c r="AJ469" s="73">
        <f>IF(E469="Yes",IF(OR(O469="",Z469&gt;W469),1,0),0)</f>
        <v/>
      </c>
      <c r="AK469" s="73">
        <f>IF(E469="Yes",IF(T469="Yes",0,1),0)</f>
        <v/>
      </c>
    </row>
    <row r="470">
      <c r="A470" s="27" t="str"/>
      <c r="B470" s="27" t="str"/>
      <c r="C470" s="27" t="str"/>
      <c r="D470" s="27" t="str"/>
      <c r="E470" s="27" t="str"/>
      <c r="F470" s="70" t="str"/>
      <c r="G470" s="70" t="str"/>
      <c r="H470" s="70" t="str"/>
      <c r="I470" s="70" t="str"/>
      <c r="J470" s="70" t="str"/>
      <c r="K470" s="70" t="str"/>
      <c r="L470" s="70" t="str"/>
      <c r="M470" s="70" t="str"/>
      <c r="N470" s="70" t="str"/>
      <c r="O470" s="70" t="str"/>
      <c r="P470" s="27" t="str"/>
      <c r="Q470" s="27" t="str"/>
      <c r="R470" s="27" t="str"/>
      <c r="S470" s="27" t="str"/>
      <c r="T470" s="27" t="str"/>
      <c r="U470" s="27" t="str"/>
      <c r="V470" s="27" t="str"/>
      <c r="W470" s="27" t="str"/>
      <c r="X470" s="71">
        <f>IF(OR(F470="",I470=""),"",ROUND((I470-F470)*1440,2))</f>
        <v/>
      </c>
      <c r="Y470" s="71">
        <f>IF(OR(M470&lt;&gt;"Yes",I470="",N470=""),"",ROUND((N470-I470)*1440,2))</f>
        <v/>
      </c>
      <c r="Z470" s="71">
        <f>IF(OR(F470="",O470=""),"",ROUND((O470-F470)*1440,2))</f>
        <v/>
      </c>
      <c r="AA470" s="72">
        <f>IF(E470="Yes",IF(OR(G470="",P470&lt;&gt;1),1,0),0)</f>
        <v/>
      </c>
      <c r="AB470" s="72">
        <f>IF(E470="Yes",IF(Q470="No",1,0),0)</f>
        <v/>
      </c>
      <c r="AC470" s="72">
        <f>IF(E470="Yes",IF(P470&gt;1,1,0),0)</f>
        <v/>
      </c>
      <c r="AD470" s="72">
        <f>IF(AND(E470="Yes",J470&lt;&gt;"",K470&lt;&gt;"",J470&lt;&gt;K470),1,0)</f>
        <v/>
      </c>
      <c r="AE470" s="72">
        <f>IF(E470="Yes",IF(OR(I470="",X470&gt;U470),1,0),0)</f>
        <v/>
      </c>
      <c r="AF470" s="72">
        <f>IF(M470="Yes",IF(OR(N470="",Y470&gt;V470),1,0),0)</f>
        <v/>
      </c>
      <c r="AG470" s="72">
        <f>IF(E470="Yes",IF(AND(AA470=0,AC470=0,AD470=0,AE470=0,J470&lt;&gt;"",K470&lt;&gt;""),1,0),0)</f>
        <v/>
      </c>
      <c r="AH470" s="27">
        <f>IF(E470&lt;&gt;"Yes","Excluded",IF(OR(AA470=1,AC470=1,AD470=1,AE470=1,AF470=1,AJ470=1),"Fail",IF(OR(AND(AB470=1,OR(R470&lt;&gt;"Yes",S470&lt;&gt;"Yes")),AK470=1),"Warning","Pass")))</f>
        <v/>
      </c>
      <c r="AI470" s="27" t="str"/>
      <c r="AJ470" s="73">
        <f>IF(E470="Yes",IF(OR(O470="",Z470&gt;W470),1,0),0)</f>
        <v/>
      </c>
      <c r="AK470" s="73">
        <f>IF(E470="Yes",IF(T470="Yes",0,1),0)</f>
        <v/>
      </c>
    </row>
    <row r="471">
      <c r="A471" s="27" t="str"/>
      <c r="B471" s="27" t="str"/>
      <c r="C471" s="27" t="str"/>
      <c r="D471" s="27" t="str"/>
      <c r="E471" s="27" t="str"/>
      <c r="F471" s="70" t="str"/>
      <c r="G471" s="70" t="str"/>
      <c r="H471" s="70" t="str"/>
      <c r="I471" s="70" t="str"/>
      <c r="J471" s="70" t="str"/>
      <c r="K471" s="70" t="str"/>
      <c r="L471" s="70" t="str"/>
      <c r="M471" s="70" t="str"/>
      <c r="N471" s="70" t="str"/>
      <c r="O471" s="70" t="str"/>
      <c r="P471" s="27" t="str"/>
      <c r="Q471" s="27" t="str"/>
      <c r="R471" s="27" t="str"/>
      <c r="S471" s="27" t="str"/>
      <c r="T471" s="27" t="str"/>
      <c r="U471" s="27" t="str"/>
      <c r="V471" s="27" t="str"/>
      <c r="W471" s="27" t="str"/>
      <c r="X471" s="71">
        <f>IF(OR(F471="",I471=""),"",ROUND((I471-F471)*1440,2))</f>
        <v/>
      </c>
      <c r="Y471" s="71">
        <f>IF(OR(M471&lt;&gt;"Yes",I471="",N471=""),"",ROUND((N471-I471)*1440,2))</f>
        <v/>
      </c>
      <c r="Z471" s="71">
        <f>IF(OR(F471="",O471=""),"",ROUND((O471-F471)*1440,2))</f>
        <v/>
      </c>
      <c r="AA471" s="72">
        <f>IF(E471="Yes",IF(OR(G471="",P471&lt;&gt;1),1,0),0)</f>
        <v/>
      </c>
      <c r="AB471" s="72">
        <f>IF(E471="Yes",IF(Q471="No",1,0),0)</f>
        <v/>
      </c>
      <c r="AC471" s="72">
        <f>IF(E471="Yes",IF(P471&gt;1,1,0),0)</f>
        <v/>
      </c>
      <c r="AD471" s="72">
        <f>IF(AND(E471="Yes",J471&lt;&gt;"",K471&lt;&gt;"",J471&lt;&gt;K471),1,0)</f>
        <v/>
      </c>
      <c r="AE471" s="72">
        <f>IF(E471="Yes",IF(OR(I471="",X471&gt;U471),1,0),0)</f>
        <v/>
      </c>
      <c r="AF471" s="72">
        <f>IF(M471="Yes",IF(OR(N471="",Y471&gt;V471),1,0),0)</f>
        <v/>
      </c>
      <c r="AG471" s="72">
        <f>IF(E471="Yes",IF(AND(AA471=0,AC471=0,AD471=0,AE471=0,J471&lt;&gt;"",K471&lt;&gt;""),1,0),0)</f>
        <v/>
      </c>
      <c r="AH471" s="27">
        <f>IF(E471&lt;&gt;"Yes","Excluded",IF(OR(AA471=1,AC471=1,AD471=1,AE471=1,AF471=1,AJ471=1),"Fail",IF(OR(AND(AB471=1,OR(R471&lt;&gt;"Yes",S471&lt;&gt;"Yes")),AK471=1),"Warning","Pass")))</f>
        <v/>
      </c>
      <c r="AI471" s="27" t="str"/>
      <c r="AJ471" s="73">
        <f>IF(E471="Yes",IF(OR(O471="",Z471&gt;W471),1,0),0)</f>
        <v/>
      </c>
      <c r="AK471" s="73">
        <f>IF(E471="Yes",IF(T471="Yes",0,1),0)</f>
        <v/>
      </c>
    </row>
    <row r="472">
      <c r="A472" s="27" t="str"/>
      <c r="B472" s="27" t="str"/>
      <c r="C472" s="27" t="str"/>
      <c r="D472" s="27" t="str"/>
      <c r="E472" s="27" t="str"/>
      <c r="F472" s="70" t="str"/>
      <c r="G472" s="70" t="str"/>
      <c r="H472" s="70" t="str"/>
      <c r="I472" s="70" t="str"/>
      <c r="J472" s="70" t="str"/>
      <c r="K472" s="70" t="str"/>
      <c r="L472" s="70" t="str"/>
      <c r="M472" s="70" t="str"/>
      <c r="N472" s="70" t="str"/>
      <c r="O472" s="70" t="str"/>
      <c r="P472" s="27" t="str"/>
      <c r="Q472" s="27" t="str"/>
      <c r="R472" s="27" t="str"/>
      <c r="S472" s="27" t="str"/>
      <c r="T472" s="27" t="str"/>
      <c r="U472" s="27" t="str"/>
      <c r="V472" s="27" t="str"/>
      <c r="W472" s="27" t="str"/>
      <c r="X472" s="71">
        <f>IF(OR(F472="",I472=""),"",ROUND((I472-F472)*1440,2))</f>
        <v/>
      </c>
      <c r="Y472" s="71">
        <f>IF(OR(M472&lt;&gt;"Yes",I472="",N472=""),"",ROUND((N472-I472)*1440,2))</f>
        <v/>
      </c>
      <c r="Z472" s="71">
        <f>IF(OR(F472="",O472=""),"",ROUND((O472-F472)*1440,2))</f>
        <v/>
      </c>
      <c r="AA472" s="72">
        <f>IF(E472="Yes",IF(OR(G472="",P472&lt;&gt;1),1,0),0)</f>
        <v/>
      </c>
      <c r="AB472" s="72">
        <f>IF(E472="Yes",IF(Q472="No",1,0),0)</f>
        <v/>
      </c>
      <c r="AC472" s="72">
        <f>IF(E472="Yes",IF(P472&gt;1,1,0),0)</f>
        <v/>
      </c>
      <c r="AD472" s="72">
        <f>IF(AND(E472="Yes",J472&lt;&gt;"",K472&lt;&gt;"",J472&lt;&gt;K472),1,0)</f>
        <v/>
      </c>
      <c r="AE472" s="72">
        <f>IF(E472="Yes",IF(OR(I472="",X472&gt;U472),1,0),0)</f>
        <v/>
      </c>
      <c r="AF472" s="72">
        <f>IF(M472="Yes",IF(OR(N472="",Y472&gt;V472),1,0),0)</f>
        <v/>
      </c>
      <c r="AG472" s="72">
        <f>IF(E472="Yes",IF(AND(AA472=0,AC472=0,AD472=0,AE472=0,J472&lt;&gt;"",K472&lt;&gt;""),1,0),0)</f>
        <v/>
      </c>
      <c r="AH472" s="27">
        <f>IF(E472&lt;&gt;"Yes","Excluded",IF(OR(AA472=1,AC472=1,AD472=1,AE472=1,AF472=1,AJ472=1),"Fail",IF(OR(AND(AB472=1,OR(R472&lt;&gt;"Yes",S472&lt;&gt;"Yes")),AK472=1),"Warning","Pass")))</f>
        <v/>
      </c>
      <c r="AI472" s="27" t="str"/>
      <c r="AJ472" s="73">
        <f>IF(E472="Yes",IF(OR(O472="",Z472&gt;W472),1,0),0)</f>
        <v/>
      </c>
      <c r="AK472" s="73">
        <f>IF(E472="Yes",IF(T472="Yes",0,1),0)</f>
        <v/>
      </c>
    </row>
    <row r="473">
      <c r="A473" s="27" t="str"/>
      <c r="B473" s="27" t="str"/>
      <c r="C473" s="27" t="str"/>
      <c r="D473" s="27" t="str"/>
      <c r="E473" s="27" t="str"/>
      <c r="F473" s="70" t="str"/>
      <c r="G473" s="70" t="str"/>
      <c r="H473" s="70" t="str"/>
      <c r="I473" s="70" t="str"/>
      <c r="J473" s="70" t="str"/>
      <c r="K473" s="70" t="str"/>
      <c r="L473" s="70" t="str"/>
      <c r="M473" s="70" t="str"/>
      <c r="N473" s="70" t="str"/>
      <c r="O473" s="70" t="str"/>
      <c r="P473" s="27" t="str"/>
      <c r="Q473" s="27" t="str"/>
      <c r="R473" s="27" t="str"/>
      <c r="S473" s="27" t="str"/>
      <c r="T473" s="27" t="str"/>
      <c r="U473" s="27" t="str"/>
      <c r="V473" s="27" t="str"/>
      <c r="W473" s="27" t="str"/>
      <c r="X473" s="71">
        <f>IF(OR(F473="",I473=""),"",ROUND((I473-F473)*1440,2))</f>
        <v/>
      </c>
      <c r="Y473" s="71">
        <f>IF(OR(M473&lt;&gt;"Yes",I473="",N473=""),"",ROUND((N473-I473)*1440,2))</f>
        <v/>
      </c>
      <c r="Z473" s="71">
        <f>IF(OR(F473="",O473=""),"",ROUND((O473-F473)*1440,2))</f>
        <v/>
      </c>
      <c r="AA473" s="72">
        <f>IF(E473="Yes",IF(OR(G473="",P473&lt;&gt;1),1,0),0)</f>
        <v/>
      </c>
      <c r="AB473" s="72">
        <f>IF(E473="Yes",IF(Q473="No",1,0),0)</f>
        <v/>
      </c>
      <c r="AC473" s="72">
        <f>IF(E473="Yes",IF(P473&gt;1,1,0),0)</f>
        <v/>
      </c>
      <c r="AD473" s="72">
        <f>IF(AND(E473="Yes",J473&lt;&gt;"",K473&lt;&gt;"",J473&lt;&gt;K473),1,0)</f>
        <v/>
      </c>
      <c r="AE473" s="72">
        <f>IF(E473="Yes",IF(OR(I473="",X473&gt;U473),1,0),0)</f>
        <v/>
      </c>
      <c r="AF473" s="72">
        <f>IF(M473="Yes",IF(OR(N473="",Y473&gt;V473),1,0),0)</f>
        <v/>
      </c>
      <c r="AG473" s="72">
        <f>IF(E473="Yes",IF(AND(AA473=0,AC473=0,AD473=0,AE473=0,J473&lt;&gt;"",K473&lt;&gt;""),1,0),0)</f>
        <v/>
      </c>
      <c r="AH473" s="27">
        <f>IF(E473&lt;&gt;"Yes","Excluded",IF(OR(AA473=1,AC473=1,AD473=1,AE473=1,AF473=1,AJ473=1),"Fail",IF(OR(AND(AB473=1,OR(R473&lt;&gt;"Yes",S473&lt;&gt;"Yes")),AK473=1),"Warning","Pass")))</f>
        <v/>
      </c>
      <c r="AI473" s="27" t="str"/>
      <c r="AJ473" s="73">
        <f>IF(E473="Yes",IF(OR(O473="",Z473&gt;W473),1,0),0)</f>
        <v/>
      </c>
      <c r="AK473" s="73">
        <f>IF(E473="Yes",IF(T473="Yes",0,1),0)</f>
        <v/>
      </c>
    </row>
    <row r="474">
      <c r="A474" s="27" t="str"/>
      <c r="B474" s="27" t="str"/>
      <c r="C474" s="27" t="str"/>
      <c r="D474" s="27" t="str"/>
      <c r="E474" s="27" t="str"/>
      <c r="F474" s="70" t="str"/>
      <c r="G474" s="70" t="str"/>
      <c r="H474" s="70" t="str"/>
      <c r="I474" s="70" t="str"/>
      <c r="J474" s="70" t="str"/>
      <c r="K474" s="70" t="str"/>
      <c r="L474" s="70" t="str"/>
      <c r="M474" s="70" t="str"/>
      <c r="N474" s="70" t="str"/>
      <c r="O474" s="70" t="str"/>
      <c r="P474" s="27" t="str"/>
      <c r="Q474" s="27" t="str"/>
      <c r="R474" s="27" t="str"/>
      <c r="S474" s="27" t="str"/>
      <c r="T474" s="27" t="str"/>
      <c r="U474" s="27" t="str"/>
      <c r="V474" s="27" t="str"/>
      <c r="W474" s="27" t="str"/>
      <c r="X474" s="71">
        <f>IF(OR(F474="",I474=""),"",ROUND((I474-F474)*1440,2))</f>
        <v/>
      </c>
      <c r="Y474" s="71">
        <f>IF(OR(M474&lt;&gt;"Yes",I474="",N474=""),"",ROUND((N474-I474)*1440,2))</f>
        <v/>
      </c>
      <c r="Z474" s="71">
        <f>IF(OR(F474="",O474=""),"",ROUND((O474-F474)*1440,2))</f>
        <v/>
      </c>
      <c r="AA474" s="72">
        <f>IF(E474="Yes",IF(OR(G474="",P474&lt;&gt;1),1,0),0)</f>
        <v/>
      </c>
      <c r="AB474" s="72">
        <f>IF(E474="Yes",IF(Q474="No",1,0),0)</f>
        <v/>
      </c>
      <c r="AC474" s="72">
        <f>IF(E474="Yes",IF(P474&gt;1,1,0),0)</f>
        <v/>
      </c>
      <c r="AD474" s="72">
        <f>IF(AND(E474="Yes",J474&lt;&gt;"",K474&lt;&gt;"",J474&lt;&gt;K474),1,0)</f>
        <v/>
      </c>
      <c r="AE474" s="72">
        <f>IF(E474="Yes",IF(OR(I474="",X474&gt;U474),1,0),0)</f>
        <v/>
      </c>
      <c r="AF474" s="72">
        <f>IF(M474="Yes",IF(OR(N474="",Y474&gt;V474),1,0),0)</f>
        <v/>
      </c>
      <c r="AG474" s="72">
        <f>IF(E474="Yes",IF(AND(AA474=0,AC474=0,AD474=0,AE474=0,J474&lt;&gt;"",K474&lt;&gt;""),1,0),0)</f>
        <v/>
      </c>
      <c r="AH474" s="27">
        <f>IF(E474&lt;&gt;"Yes","Excluded",IF(OR(AA474=1,AC474=1,AD474=1,AE474=1,AF474=1,AJ474=1),"Fail",IF(OR(AND(AB474=1,OR(R474&lt;&gt;"Yes",S474&lt;&gt;"Yes")),AK474=1),"Warning","Pass")))</f>
        <v/>
      </c>
      <c r="AI474" s="27" t="str"/>
      <c r="AJ474" s="73">
        <f>IF(E474="Yes",IF(OR(O474="",Z474&gt;W474),1,0),0)</f>
        <v/>
      </c>
      <c r="AK474" s="73">
        <f>IF(E474="Yes",IF(T474="Yes",0,1),0)</f>
        <v/>
      </c>
    </row>
    <row r="475">
      <c r="A475" s="27" t="str"/>
      <c r="B475" s="27" t="str"/>
      <c r="C475" s="27" t="str"/>
      <c r="D475" s="27" t="str"/>
      <c r="E475" s="27" t="str"/>
      <c r="F475" s="70" t="str"/>
      <c r="G475" s="70" t="str"/>
      <c r="H475" s="70" t="str"/>
      <c r="I475" s="70" t="str"/>
      <c r="J475" s="70" t="str"/>
      <c r="K475" s="70" t="str"/>
      <c r="L475" s="70" t="str"/>
      <c r="M475" s="70" t="str"/>
      <c r="N475" s="70" t="str"/>
      <c r="O475" s="70" t="str"/>
      <c r="P475" s="27" t="str"/>
      <c r="Q475" s="27" t="str"/>
      <c r="R475" s="27" t="str"/>
      <c r="S475" s="27" t="str"/>
      <c r="T475" s="27" t="str"/>
      <c r="U475" s="27" t="str"/>
      <c r="V475" s="27" t="str"/>
      <c r="W475" s="27" t="str"/>
      <c r="X475" s="71">
        <f>IF(OR(F475="",I475=""),"",ROUND((I475-F475)*1440,2))</f>
        <v/>
      </c>
      <c r="Y475" s="71">
        <f>IF(OR(M475&lt;&gt;"Yes",I475="",N475=""),"",ROUND((N475-I475)*1440,2))</f>
        <v/>
      </c>
      <c r="Z475" s="71">
        <f>IF(OR(F475="",O475=""),"",ROUND((O475-F475)*1440,2))</f>
        <v/>
      </c>
      <c r="AA475" s="72">
        <f>IF(E475="Yes",IF(OR(G475="",P475&lt;&gt;1),1,0),0)</f>
        <v/>
      </c>
      <c r="AB475" s="72">
        <f>IF(E475="Yes",IF(Q475="No",1,0),0)</f>
        <v/>
      </c>
      <c r="AC475" s="72">
        <f>IF(E475="Yes",IF(P475&gt;1,1,0),0)</f>
        <v/>
      </c>
      <c r="AD475" s="72">
        <f>IF(AND(E475="Yes",J475&lt;&gt;"",K475&lt;&gt;"",J475&lt;&gt;K475),1,0)</f>
        <v/>
      </c>
      <c r="AE475" s="72">
        <f>IF(E475="Yes",IF(OR(I475="",X475&gt;U475),1,0),0)</f>
        <v/>
      </c>
      <c r="AF475" s="72">
        <f>IF(M475="Yes",IF(OR(N475="",Y475&gt;V475),1,0),0)</f>
        <v/>
      </c>
      <c r="AG475" s="72">
        <f>IF(E475="Yes",IF(AND(AA475=0,AC475=0,AD475=0,AE475=0,J475&lt;&gt;"",K475&lt;&gt;""),1,0),0)</f>
        <v/>
      </c>
      <c r="AH475" s="27">
        <f>IF(E475&lt;&gt;"Yes","Excluded",IF(OR(AA475=1,AC475=1,AD475=1,AE475=1,AF475=1,AJ475=1),"Fail",IF(OR(AND(AB475=1,OR(R475&lt;&gt;"Yes",S475&lt;&gt;"Yes")),AK475=1),"Warning","Pass")))</f>
        <v/>
      </c>
      <c r="AI475" s="27" t="str"/>
      <c r="AJ475" s="73">
        <f>IF(E475="Yes",IF(OR(O475="",Z475&gt;W475),1,0),0)</f>
        <v/>
      </c>
      <c r="AK475" s="73">
        <f>IF(E475="Yes",IF(T475="Yes",0,1),0)</f>
        <v/>
      </c>
    </row>
    <row r="476">
      <c r="A476" s="27" t="str"/>
      <c r="B476" s="27" t="str"/>
      <c r="C476" s="27" t="str"/>
      <c r="D476" s="27" t="str"/>
      <c r="E476" s="27" t="str"/>
      <c r="F476" s="70" t="str"/>
      <c r="G476" s="70" t="str"/>
      <c r="H476" s="70" t="str"/>
      <c r="I476" s="70" t="str"/>
      <c r="J476" s="70" t="str"/>
      <c r="K476" s="70" t="str"/>
      <c r="L476" s="70" t="str"/>
      <c r="M476" s="70" t="str"/>
      <c r="N476" s="70" t="str"/>
      <c r="O476" s="70" t="str"/>
      <c r="P476" s="27" t="str"/>
      <c r="Q476" s="27" t="str"/>
      <c r="R476" s="27" t="str"/>
      <c r="S476" s="27" t="str"/>
      <c r="T476" s="27" t="str"/>
      <c r="U476" s="27" t="str"/>
      <c r="V476" s="27" t="str"/>
      <c r="W476" s="27" t="str"/>
      <c r="X476" s="71">
        <f>IF(OR(F476="",I476=""),"",ROUND((I476-F476)*1440,2))</f>
        <v/>
      </c>
      <c r="Y476" s="71">
        <f>IF(OR(M476&lt;&gt;"Yes",I476="",N476=""),"",ROUND((N476-I476)*1440,2))</f>
        <v/>
      </c>
      <c r="Z476" s="71">
        <f>IF(OR(F476="",O476=""),"",ROUND((O476-F476)*1440,2))</f>
        <v/>
      </c>
      <c r="AA476" s="72">
        <f>IF(E476="Yes",IF(OR(G476="",P476&lt;&gt;1),1,0),0)</f>
        <v/>
      </c>
      <c r="AB476" s="72">
        <f>IF(E476="Yes",IF(Q476="No",1,0),0)</f>
        <v/>
      </c>
      <c r="AC476" s="72">
        <f>IF(E476="Yes",IF(P476&gt;1,1,0),0)</f>
        <v/>
      </c>
      <c r="AD476" s="72">
        <f>IF(AND(E476="Yes",J476&lt;&gt;"",K476&lt;&gt;"",J476&lt;&gt;K476),1,0)</f>
        <v/>
      </c>
      <c r="AE476" s="72">
        <f>IF(E476="Yes",IF(OR(I476="",X476&gt;U476),1,0),0)</f>
        <v/>
      </c>
      <c r="AF476" s="72">
        <f>IF(M476="Yes",IF(OR(N476="",Y476&gt;V476),1,0),0)</f>
        <v/>
      </c>
      <c r="AG476" s="72">
        <f>IF(E476="Yes",IF(AND(AA476=0,AC476=0,AD476=0,AE476=0,J476&lt;&gt;"",K476&lt;&gt;""),1,0),0)</f>
        <v/>
      </c>
      <c r="AH476" s="27">
        <f>IF(E476&lt;&gt;"Yes","Excluded",IF(OR(AA476=1,AC476=1,AD476=1,AE476=1,AF476=1,AJ476=1),"Fail",IF(OR(AND(AB476=1,OR(R476&lt;&gt;"Yes",S476&lt;&gt;"Yes")),AK476=1),"Warning","Pass")))</f>
        <v/>
      </c>
      <c r="AI476" s="27" t="str"/>
      <c r="AJ476" s="73">
        <f>IF(E476="Yes",IF(OR(O476="",Z476&gt;W476),1,0),0)</f>
        <v/>
      </c>
      <c r="AK476" s="73">
        <f>IF(E476="Yes",IF(T476="Yes",0,1),0)</f>
        <v/>
      </c>
    </row>
    <row r="477">
      <c r="A477" s="27" t="str"/>
      <c r="B477" s="27" t="str"/>
      <c r="C477" s="27" t="str"/>
      <c r="D477" s="27" t="str"/>
      <c r="E477" s="27" t="str"/>
      <c r="F477" s="70" t="str"/>
      <c r="G477" s="70" t="str"/>
      <c r="H477" s="70" t="str"/>
      <c r="I477" s="70" t="str"/>
      <c r="J477" s="70" t="str"/>
      <c r="K477" s="70" t="str"/>
      <c r="L477" s="70" t="str"/>
      <c r="M477" s="70" t="str"/>
      <c r="N477" s="70" t="str"/>
      <c r="O477" s="70" t="str"/>
      <c r="P477" s="27" t="str"/>
      <c r="Q477" s="27" t="str"/>
      <c r="R477" s="27" t="str"/>
      <c r="S477" s="27" t="str"/>
      <c r="T477" s="27" t="str"/>
      <c r="U477" s="27" t="str"/>
      <c r="V477" s="27" t="str"/>
      <c r="W477" s="27" t="str"/>
      <c r="X477" s="71">
        <f>IF(OR(F477="",I477=""),"",ROUND((I477-F477)*1440,2))</f>
        <v/>
      </c>
      <c r="Y477" s="71">
        <f>IF(OR(M477&lt;&gt;"Yes",I477="",N477=""),"",ROUND((N477-I477)*1440,2))</f>
        <v/>
      </c>
      <c r="Z477" s="71">
        <f>IF(OR(F477="",O477=""),"",ROUND((O477-F477)*1440,2))</f>
        <v/>
      </c>
      <c r="AA477" s="72">
        <f>IF(E477="Yes",IF(OR(G477="",P477&lt;&gt;1),1,0),0)</f>
        <v/>
      </c>
      <c r="AB477" s="72">
        <f>IF(E477="Yes",IF(Q477="No",1,0),0)</f>
        <v/>
      </c>
      <c r="AC477" s="72">
        <f>IF(E477="Yes",IF(P477&gt;1,1,0),0)</f>
        <v/>
      </c>
      <c r="AD477" s="72">
        <f>IF(AND(E477="Yes",J477&lt;&gt;"",K477&lt;&gt;"",J477&lt;&gt;K477),1,0)</f>
        <v/>
      </c>
      <c r="AE477" s="72">
        <f>IF(E477="Yes",IF(OR(I477="",X477&gt;U477),1,0),0)</f>
        <v/>
      </c>
      <c r="AF477" s="72">
        <f>IF(M477="Yes",IF(OR(N477="",Y477&gt;V477),1,0),0)</f>
        <v/>
      </c>
      <c r="AG477" s="72">
        <f>IF(E477="Yes",IF(AND(AA477=0,AC477=0,AD477=0,AE477=0,J477&lt;&gt;"",K477&lt;&gt;""),1,0),0)</f>
        <v/>
      </c>
      <c r="AH477" s="27">
        <f>IF(E477&lt;&gt;"Yes","Excluded",IF(OR(AA477=1,AC477=1,AD477=1,AE477=1,AF477=1,AJ477=1),"Fail",IF(OR(AND(AB477=1,OR(R477&lt;&gt;"Yes",S477&lt;&gt;"Yes")),AK477=1),"Warning","Pass")))</f>
        <v/>
      </c>
      <c r="AI477" s="27" t="str"/>
      <c r="AJ477" s="73">
        <f>IF(E477="Yes",IF(OR(O477="",Z477&gt;W477),1,0),0)</f>
        <v/>
      </c>
      <c r="AK477" s="73">
        <f>IF(E477="Yes",IF(T477="Yes",0,1),0)</f>
        <v/>
      </c>
    </row>
    <row r="478">
      <c r="A478" s="27" t="str"/>
      <c r="B478" s="27" t="str"/>
      <c r="C478" s="27" t="str"/>
      <c r="D478" s="27" t="str"/>
      <c r="E478" s="27" t="str"/>
      <c r="F478" s="70" t="str"/>
      <c r="G478" s="70" t="str"/>
      <c r="H478" s="70" t="str"/>
      <c r="I478" s="70" t="str"/>
      <c r="J478" s="70" t="str"/>
      <c r="K478" s="70" t="str"/>
      <c r="L478" s="70" t="str"/>
      <c r="M478" s="70" t="str"/>
      <c r="N478" s="70" t="str"/>
      <c r="O478" s="70" t="str"/>
      <c r="P478" s="27" t="str"/>
      <c r="Q478" s="27" t="str"/>
      <c r="R478" s="27" t="str"/>
      <c r="S478" s="27" t="str"/>
      <c r="T478" s="27" t="str"/>
      <c r="U478" s="27" t="str"/>
      <c r="V478" s="27" t="str"/>
      <c r="W478" s="27" t="str"/>
      <c r="X478" s="71">
        <f>IF(OR(F478="",I478=""),"",ROUND((I478-F478)*1440,2))</f>
        <v/>
      </c>
      <c r="Y478" s="71">
        <f>IF(OR(M478&lt;&gt;"Yes",I478="",N478=""),"",ROUND((N478-I478)*1440,2))</f>
        <v/>
      </c>
      <c r="Z478" s="71">
        <f>IF(OR(F478="",O478=""),"",ROUND((O478-F478)*1440,2))</f>
        <v/>
      </c>
      <c r="AA478" s="72">
        <f>IF(E478="Yes",IF(OR(G478="",P478&lt;&gt;1),1,0),0)</f>
        <v/>
      </c>
      <c r="AB478" s="72">
        <f>IF(E478="Yes",IF(Q478="No",1,0),0)</f>
        <v/>
      </c>
      <c r="AC478" s="72">
        <f>IF(E478="Yes",IF(P478&gt;1,1,0),0)</f>
        <v/>
      </c>
      <c r="AD478" s="72">
        <f>IF(AND(E478="Yes",J478&lt;&gt;"",K478&lt;&gt;"",J478&lt;&gt;K478),1,0)</f>
        <v/>
      </c>
      <c r="AE478" s="72">
        <f>IF(E478="Yes",IF(OR(I478="",X478&gt;U478),1,0),0)</f>
        <v/>
      </c>
      <c r="AF478" s="72">
        <f>IF(M478="Yes",IF(OR(N478="",Y478&gt;V478),1,0),0)</f>
        <v/>
      </c>
      <c r="AG478" s="72">
        <f>IF(E478="Yes",IF(AND(AA478=0,AC478=0,AD478=0,AE478=0,J478&lt;&gt;"",K478&lt;&gt;""),1,0),0)</f>
        <v/>
      </c>
      <c r="AH478" s="27">
        <f>IF(E478&lt;&gt;"Yes","Excluded",IF(OR(AA478=1,AC478=1,AD478=1,AE478=1,AF478=1,AJ478=1),"Fail",IF(OR(AND(AB478=1,OR(R478&lt;&gt;"Yes",S478&lt;&gt;"Yes")),AK478=1),"Warning","Pass")))</f>
        <v/>
      </c>
      <c r="AI478" s="27" t="str"/>
      <c r="AJ478" s="73">
        <f>IF(E478="Yes",IF(OR(O478="",Z478&gt;W478),1,0),0)</f>
        <v/>
      </c>
      <c r="AK478" s="73">
        <f>IF(E478="Yes",IF(T478="Yes",0,1),0)</f>
        <v/>
      </c>
    </row>
    <row r="479">
      <c r="A479" s="27" t="str"/>
      <c r="B479" s="27" t="str"/>
      <c r="C479" s="27" t="str"/>
      <c r="D479" s="27" t="str"/>
      <c r="E479" s="27" t="str"/>
      <c r="F479" s="70" t="str"/>
      <c r="G479" s="70" t="str"/>
      <c r="H479" s="70" t="str"/>
      <c r="I479" s="70" t="str"/>
      <c r="J479" s="70" t="str"/>
      <c r="K479" s="70" t="str"/>
      <c r="L479" s="70" t="str"/>
      <c r="M479" s="70" t="str"/>
      <c r="N479" s="70" t="str"/>
      <c r="O479" s="70" t="str"/>
      <c r="P479" s="27" t="str"/>
      <c r="Q479" s="27" t="str"/>
      <c r="R479" s="27" t="str"/>
      <c r="S479" s="27" t="str"/>
      <c r="T479" s="27" t="str"/>
      <c r="U479" s="27" t="str"/>
      <c r="V479" s="27" t="str"/>
      <c r="W479" s="27" t="str"/>
      <c r="X479" s="71">
        <f>IF(OR(F479="",I479=""),"",ROUND((I479-F479)*1440,2))</f>
        <v/>
      </c>
      <c r="Y479" s="71">
        <f>IF(OR(M479&lt;&gt;"Yes",I479="",N479=""),"",ROUND((N479-I479)*1440,2))</f>
        <v/>
      </c>
      <c r="Z479" s="71">
        <f>IF(OR(F479="",O479=""),"",ROUND((O479-F479)*1440,2))</f>
        <v/>
      </c>
      <c r="AA479" s="72">
        <f>IF(E479="Yes",IF(OR(G479="",P479&lt;&gt;1),1,0),0)</f>
        <v/>
      </c>
      <c r="AB479" s="72">
        <f>IF(E479="Yes",IF(Q479="No",1,0),0)</f>
        <v/>
      </c>
      <c r="AC479" s="72">
        <f>IF(E479="Yes",IF(P479&gt;1,1,0),0)</f>
        <v/>
      </c>
      <c r="AD479" s="72">
        <f>IF(AND(E479="Yes",J479&lt;&gt;"",K479&lt;&gt;"",J479&lt;&gt;K479),1,0)</f>
        <v/>
      </c>
      <c r="AE479" s="72">
        <f>IF(E479="Yes",IF(OR(I479="",X479&gt;U479),1,0),0)</f>
        <v/>
      </c>
      <c r="AF479" s="72">
        <f>IF(M479="Yes",IF(OR(N479="",Y479&gt;V479),1,0),0)</f>
        <v/>
      </c>
      <c r="AG479" s="72">
        <f>IF(E479="Yes",IF(AND(AA479=0,AC479=0,AD479=0,AE479=0,J479&lt;&gt;"",K479&lt;&gt;""),1,0),0)</f>
        <v/>
      </c>
      <c r="AH479" s="27">
        <f>IF(E479&lt;&gt;"Yes","Excluded",IF(OR(AA479=1,AC479=1,AD479=1,AE479=1,AF479=1,AJ479=1),"Fail",IF(OR(AND(AB479=1,OR(R479&lt;&gt;"Yes",S479&lt;&gt;"Yes")),AK479=1),"Warning","Pass")))</f>
        <v/>
      </c>
      <c r="AI479" s="27" t="str"/>
      <c r="AJ479" s="73">
        <f>IF(E479="Yes",IF(OR(O479="",Z479&gt;W479),1,0),0)</f>
        <v/>
      </c>
      <c r="AK479" s="73">
        <f>IF(E479="Yes",IF(T479="Yes",0,1),0)</f>
        <v/>
      </c>
    </row>
    <row r="480">
      <c r="A480" s="27" t="str"/>
      <c r="B480" s="27" t="str"/>
      <c r="C480" s="27" t="str"/>
      <c r="D480" s="27" t="str"/>
      <c r="E480" s="27" t="str"/>
      <c r="F480" s="70" t="str"/>
      <c r="G480" s="70" t="str"/>
      <c r="H480" s="70" t="str"/>
      <c r="I480" s="70" t="str"/>
      <c r="J480" s="70" t="str"/>
      <c r="K480" s="70" t="str"/>
      <c r="L480" s="70" t="str"/>
      <c r="M480" s="70" t="str"/>
      <c r="N480" s="70" t="str"/>
      <c r="O480" s="70" t="str"/>
      <c r="P480" s="27" t="str"/>
      <c r="Q480" s="27" t="str"/>
      <c r="R480" s="27" t="str"/>
      <c r="S480" s="27" t="str"/>
      <c r="T480" s="27" t="str"/>
      <c r="U480" s="27" t="str"/>
      <c r="V480" s="27" t="str"/>
      <c r="W480" s="27" t="str"/>
      <c r="X480" s="71">
        <f>IF(OR(F480="",I480=""),"",ROUND((I480-F480)*1440,2))</f>
        <v/>
      </c>
      <c r="Y480" s="71">
        <f>IF(OR(M480&lt;&gt;"Yes",I480="",N480=""),"",ROUND((N480-I480)*1440,2))</f>
        <v/>
      </c>
      <c r="Z480" s="71">
        <f>IF(OR(F480="",O480=""),"",ROUND((O480-F480)*1440,2))</f>
        <v/>
      </c>
      <c r="AA480" s="72">
        <f>IF(E480="Yes",IF(OR(G480="",P480&lt;&gt;1),1,0),0)</f>
        <v/>
      </c>
      <c r="AB480" s="72">
        <f>IF(E480="Yes",IF(Q480="No",1,0),0)</f>
        <v/>
      </c>
      <c r="AC480" s="72">
        <f>IF(E480="Yes",IF(P480&gt;1,1,0),0)</f>
        <v/>
      </c>
      <c r="AD480" s="72">
        <f>IF(AND(E480="Yes",J480&lt;&gt;"",K480&lt;&gt;"",J480&lt;&gt;K480),1,0)</f>
        <v/>
      </c>
      <c r="AE480" s="72">
        <f>IF(E480="Yes",IF(OR(I480="",X480&gt;U480),1,0),0)</f>
        <v/>
      </c>
      <c r="AF480" s="72">
        <f>IF(M480="Yes",IF(OR(N480="",Y480&gt;V480),1,0),0)</f>
        <v/>
      </c>
      <c r="AG480" s="72">
        <f>IF(E480="Yes",IF(AND(AA480=0,AC480=0,AD480=0,AE480=0,J480&lt;&gt;"",K480&lt;&gt;""),1,0),0)</f>
        <v/>
      </c>
      <c r="AH480" s="27">
        <f>IF(E480&lt;&gt;"Yes","Excluded",IF(OR(AA480=1,AC480=1,AD480=1,AE480=1,AF480=1,AJ480=1),"Fail",IF(OR(AND(AB480=1,OR(R480&lt;&gt;"Yes",S480&lt;&gt;"Yes")),AK480=1),"Warning","Pass")))</f>
        <v/>
      </c>
      <c r="AI480" s="27" t="str"/>
      <c r="AJ480" s="73">
        <f>IF(E480="Yes",IF(OR(O480="",Z480&gt;W480),1,0),0)</f>
        <v/>
      </c>
      <c r="AK480" s="73">
        <f>IF(E480="Yes",IF(T480="Yes",0,1),0)</f>
        <v/>
      </c>
    </row>
    <row r="481">
      <c r="A481" s="27" t="str"/>
      <c r="B481" s="27" t="str"/>
      <c r="C481" s="27" t="str"/>
      <c r="D481" s="27" t="str"/>
      <c r="E481" s="27" t="str"/>
      <c r="F481" s="70" t="str"/>
      <c r="G481" s="70" t="str"/>
      <c r="H481" s="70" t="str"/>
      <c r="I481" s="70" t="str"/>
      <c r="J481" s="70" t="str"/>
      <c r="K481" s="70" t="str"/>
      <c r="L481" s="70" t="str"/>
      <c r="M481" s="70" t="str"/>
      <c r="N481" s="70" t="str"/>
      <c r="O481" s="70" t="str"/>
      <c r="P481" s="27" t="str"/>
      <c r="Q481" s="27" t="str"/>
      <c r="R481" s="27" t="str"/>
      <c r="S481" s="27" t="str"/>
      <c r="T481" s="27" t="str"/>
      <c r="U481" s="27" t="str"/>
      <c r="V481" s="27" t="str"/>
      <c r="W481" s="27" t="str"/>
      <c r="X481" s="71">
        <f>IF(OR(F481="",I481=""),"",ROUND((I481-F481)*1440,2))</f>
        <v/>
      </c>
      <c r="Y481" s="71">
        <f>IF(OR(M481&lt;&gt;"Yes",I481="",N481=""),"",ROUND((N481-I481)*1440,2))</f>
        <v/>
      </c>
      <c r="Z481" s="71">
        <f>IF(OR(F481="",O481=""),"",ROUND((O481-F481)*1440,2))</f>
        <v/>
      </c>
      <c r="AA481" s="72">
        <f>IF(E481="Yes",IF(OR(G481="",P481&lt;&gt;1),1,0),0)</f>
        <v/>
      </c>
      <c r="AB481" s="72">
        <f>IF(E481="Yes",IF(Q481="No",1,0),0)</f>
        <v/>
      </c>
      <c r="AC481" s="72">
        <f>IF(E481="Yes",IF(P481&gt;1,1,0),0)</f>
        <v/>
      </c>
      <c r="AD481" s="72">
        <f>IF(AND(E481="Yes",J481&lt;&gt;"",K481&lt;&gt;"",J481&lt;&gt;K481),1,0)</f>
        <v/>
      </c>
      <c r="AE481" s="72">
        <f>IF(E481="Yes",IF(OR(I481="",X481&gt;U481),1,0),0)</f>
        <v/>
      </c>
      <c r="AF481" s="72">
        <f>IF(M481="Yes",IF(OR(N481="",Y481&gt;V481),1,0),0)</f>
        <v/>
      </c>
      <c r="AG481" s="72">
        <f>IF(E481="Yes",IF(AND(AA481=0,AC481=0,AD481=0,AE481=0,J481&lt;&gt;"",K481&lt;&gt;""),1,0),0)</f>
        <v/>
      </c>
      <c r="AH481" s="27">
        <f>IF(E481&lt;&gt;"Yes","Excluded",IF(OR(AA481=1,AC481=1,AD481=1,AE481=1,AF481=1,AJ481=1),"Fail",IF(OR(AND(AB481=1,OR(R481&lt;&gt;"Yes",S481&lt;&gt;"Yes")),AK481=1),"Warning","Pass")))</f>
        <v/>
      </c>
      <c r="AI481" s="27" t="str"/>
      <c r="AJ481" s="73">
        <f>IF(E481="Yes",IF(OR(O481="",Z481&gt;W481),1,0),0)</f>
        <v/>
      </c>
      <c r="AK481" s="73">
        <f>IF(E481="Yes",IF(T481="Yes",0,1),0)</f>
        <v/>
      </c>
    </row>
    <row r="482">
      <c r="A482" s="27" t="str"/>
      <c r="B482" s="27" t="str"/>
      <c r="C482" s="27" t="str"/>
      <c r="D482" s="27" t="str"/>
      <c r="E482" s="27" t="str"/>
      <c r="F482" s="70" t="str"/>
      <c r="G482" s="70" t="str"/>
      <c r="H482" s="70" t="str"/>
      <c r="I482" s="70" t="str"/>
      <c r="J482" s="70" t="str"/>
      <c r="K482" s="70" t="str"/>
      <c r="L482" s="70" t="str"/>
      <c r="M482" s="70" t="str"/>
      <c r="N482" s="70" t="str"/>
      <c r="O482" s="70" t="str"/>
      <c r="P482" s="27" t="str"/>
      <c r="Q482" s="27" t="str"/>
      <c r="R482" s="27" t="str"/>
      <c r="S482" s="27" t="str"/>
      <c r="T482" s="27" t="str"/>
      <c r="U482" s="27" t="str"/>
      <c r="V482" s="27" t="str"/>
      <c r="W482" s="27" t="str"/>
      <c r="X482" s="71">
        <f>IF(OR(F482="",I482=""),"",ROUND((I482-F482)*1440,2))</f>
        <v/>
      </c>
      <c r="Y482" s="71">
        <f>IF(OR(M482&lt;&gt;"Yes",I482="",N482=""),"",ROUND((N482-I482)*1440,2))</f>
        <v/>
      </c>
      <c r="Z482" s="71">
        <f>IF(OR(F482="",O482=""),"",ROUND((O482-F482)*1440,2))</f>
        <v/>
      </c>
      <c r="AA482" s="72">
        <f>IF(E482="Yes",IF(OR(G482="",P482&lt;&gt;1),1,0),0)</f>
        <v/>
      </c>
      <c r="AB482" s="72">
        <f>IF(E482="Yes",IF(Q482="No",1,0),0)</f>
        <v/>
      </c>
      <c r="AC482" s="72">
        <f>IF(E482="Yes",IF(P482&gt;1,1,0),0)</f>
        <v/>
      </c>
      <c r="AD482" s="72">
        <f>IF(AND(E482="Yes",J482&lt;&gt;"",K482&lt;&gt;"",J482&lt;&gt;K482),1,0)</f>
        <v/>
      </c>
      <c r="AE482" s="72">
        <f>IF(E482="Yes",IF(OR(I482="",X482&gt;U482),1,0),0)</f>
        <v/>
      </c>
      <c r="AF482" s="72">
        <f>IF(M482="Yes",IF(OR(N482="",Y482&gt;V482),1,0),0)</f>
        <v/>
      </c>
      <c r="AG482" s="72">
        <f>IF(E482="Yes",IF(AND(AA482=0,AC482=0,AD482=0,AE482=0,J482&lt;&gt;"",K482&lt;&gt;""),1,0),0)</f>
        <v/>
      </c>
      <c r="AH482" s="27">
        <f>IF(E482&lt;&gt;"Yes","Excluded",IF(OR(AA482=1,AC482=1,AD482=1,AE482=1,AF482=1,AJ482=1),"Fail",IF(OR(AND(AB482=1,OR(R482&lt;&gt;"Yes",S482&lt;&gt;"Yes")),AK482=1),"Warning","Pass")))</f>
        <v/>
      </c>
      <c r="AI482" s="27" t="str"/>
      <c r="AJ482" s="73">
        <f>IF(E482="Yes",IF(OR(O482="",Z482&gt;W482),1,0),0)</f>
        <v/>
      </c>
      <c r="AK482" s="73">
        <f>IF(E482="Yes",IF(T482="Yes",0,1),0)</f>
        <v/>
      </c>
    </row>
    <row r="483">
      <c r="A483" s="27" t="str"/>
      <c r="B483" s="27" t="str"/>
      <c r="C483" s="27" t="str"/>
      <c r="D483" s="27" t="str"/>
      <c r="E483" s="27" t="str"/>
      <c r="F483" s="70" t="str"/>
      <c r="G483" s="70" t="str"/>
      <c r="H483" s="70" t="str"/>
      <c r="I483" s="70" t="str"/>
      <c r="J483" s="70" t="str"/>
      <c r="K483" s="70" t="str"/>
      <c r="L483" s="70" t="str"/>
      <c r="M483" s="70" t="str"/>
      <c r="N483" s="70" t="str"/>
      <c r="O483" s="70" t="str"/>
      <c r="P483" s="27" t="str"/>
      <c r="Q483" s="27" t="str"/>
      <c r="R483" s="27" t="str"/>
      <c r="S483" s="27" t="str"/>
      <c r="T483" s="27" t="str"/>
      <c r="U483" s="27" t="str"/>
      <c r="V483" s="27" t="str"/>
      <c r="W483" s="27" t="str"/>
      <c r="X483" s="71">
        <f>IF(OR(F483="",I483=""),"",ROUND((I483-F483)*1440,2))</f>
        <v/>
      </c>
      <c r="Y483" s="71">
        <f>IF(OR(M483&lt;&gt;"Yes",I483="",N483=""),"",ROUND((N483-I483)*1440,2))</f>
        <v/>
      </c>
      <c r="Z483" s="71">
        <f>IF(OR(F483="",O483=""),"",ROUND((O483-F483)*1440,2))</f>
        <v/>
      </c>
      <c r="AA483" s="72">
        <f>IF(E483="Yes",IF(OR(G483="",P483&lt;&gt;1),1,0),0)</f>
        <v/>
      </c>
      <c r="AB483" s="72">
        <f>IF(E483="Yes",IF(Q483="No",1,0),0)</f>
        <v/>
      </c>
      <c r="AC483" s="72">
        <f>IF(E483="Yes",IF(P483&gt;1,1,0),0)</f>
        <v/>
      </c>
      <c r="AD483" s="72">
        <f>IF(AND(E483="Yes",J483&lt;&gt;"",K483&lt;&gt;"",J483&lt;&gt;K483),1,0)</f>
        <v/>
      </c>
      <c r="AE483" s="72">
        <f>IF(E483="Yes",IF(OR(I483="",X483&gt;U483),1,0),0)</f>
        <v/>
      </c>
      <c r="AF483" s="72">
        <f>IF(M483="Yes",IF(OR(N483="",Y483&gt;V483),1,0),0)</f>
        <v/>
      </c>
      <c r="AG483" s="72">
        <f>IF(E483="Yes",IF(AND(AA483=0,AC483=0,AD483=0,AE483=0,J483&lt;&gt;"",K483&lt;&gt;""),1,0),0)</f>
        <v/>
      </c>
      <c r="AH483" s="27">
        <f>IF(E483&lt;&gt;"Yes","Excluded",IF(OR(AA483=1,AC483=1,AD483=1,AE483=1,AF483=1,AJ483=1),"Fail",IF(OR(AND(AB483=1,OR(R483&lt;&gt;"Yes",S483&lt;&gt;"Yes")),AK483=1),"Warning","Pass")))</f>
        <v/>
      </c>
      <c r="AI483" s="27" t="str"/>
      <c r="AJ483" s="73">
        <f>IF(E483="Yes",IF(OR(O483="",Z483&gt;W483),1,0),0)</f>
        <v/>
      </c>
      <c r="AK483" s="73">
        <f>IF(E483="Yes",IF(T483="Yes",0,1),0)</f>
        <v/>
      </c>
    </row>
    <row r="484">
      <c r="A484" s="27" t="str"/>
      <c r="B484" s="27" t="str"/>
      <c r="C484" s="27" t="str"/>
      <c r="D484" s="27" t="str"/>
      <c r="E484" s="27" t="str"/>
      <c r="F484" s="70" t="str"/>
      <c r="G484" s="70" t="str"/>
      <c r="H484" s="70" t="str"/>
      <c r="I484" s="70" t="str"/>
      <c r="J484" s="70" t="str"/>
      <c r="K484" s="70" t="str"/>
      <c r="L484" s="70" t="str"/>
      <c r="M484" s="70" t="str"/>
      <c r="N484" s="70" t="str"/>
      <c r="O484" s="70" t="str"/>
      <c r="P484" s="27" t="str"/>
      <c r="Q484" s="27" t="str"/>
      <c r="R484" s="27" t="str"/>
      <c r="S484" s="27" t="str"/>
      <c r="T484" s="27" t="str"/>
      <c r="U484" s="27" t="str"/>
      <c r="V484" s="27" t="str"/>
      <c r="W484" s="27" t="str"/>
      <c r="X484" s="71">
        <f>IF(OR(F484="",I484=""),"",ROUND((I484-F484)*1440,2))</f>
        <v/>
      </c>
      <c r="Y484" s="71">
        <f>IF(OR(M484&lt;&gt;"Yes",I484="",N484=""),"",ROUND((N484-I484)*1440,2))</f>
        <v/>
      </c>
      <c r="Z484" s="71">
        <f>IF(OR(F484="",O484=""),"",ROUND((O484-F484)*1440,2))</f>
        <v/>
      </c>
      <c r="AA484" s="72">
        <f>IF(E484="Yes",IF(OR(G484="",P484&lt;&gt;1),1,0),0)</f>
        <v/>
      </c>
      <c r="AB484" s="72">
        <f>IF(E484="Yes",IF(Q484="No",1,0),0)</f>
        <v/>
      </c>
      <c r="AC484" s="72">
        <f>IF(E484="Yes",IF(P484&gt;1,1,0),0)</f>
        <v/>
      </c>
      <c r="AD484" s="72">
        <f>IF(AND(E484="Yes",J484&lt;&gt;"",K484&lt;&gt;"",J484&lt;&gt;K484),1,0)</f>
        <v/>
      </c>
      <c r="AE484" s="72">
        <f>IF(E484="Yes",IF(OR(I484="",X484&gt;U484),1,0),0)</f>
        <v/>
      </c>
      <c r="AF484" s="72">
        <f>IF(M484="Yes",IF(OR(N484="",Y484&gt;V484),1,0),0)</f>
        <v/>
      </c>
      <c r="AG484" s="72">
        <f>IF(E484="Yes",IF(AND(AA484=0,AC484=0,AD484=0,AE484=0,J484&lt;&gt;"",K484&lt;&gt;""),1,0),0)</f>
        <v/>
      </c>
      <c r="AH484" s="27">
        <f>IF(E484&lt;&gt;"Yes","Excluded",IF(OR(AA484=1,AC484=1,AD484=1,AE484=1,AF484=1,AJ484=1),"Fail",IF(OR(AND(AB484=1,OR(R484&lt;&gt;"Yes",S484&lt;&gt;"Yes")),AK484=1),"Warning","Pass")))</f>
        <v/>
      </c>
      <c r="AI484" s="27" t="str"/>
      <c r="AJ484" s="73">
        <f>IF(E484="Yes",IF(OR(O484="",Z484&gt;W484),1,0),0)</f>
        <v/>
      </c>
      <c r="AK484" s="73">
        <f>IF(E484="Yes",IF(T484="Yes",0,1),0)</f>
        <v/>
      </c>
    </row>
    <row r="485">
      <c r="A485" s="27" t="str"/>
      <c r="B485" s="27" t="str"/>
      <c r="C485" s="27" t="str"/>
      <c r="D485" s="27" t="str"/>
      <c r="E485" s="27" t="str"/>
      <c r="F485" s="70" t="str"/>
      <c r="G485" s="70" t="str"/>
      <c r="H485" s="70" t="str"/>
      <c r="I485" s="70" t="str"/>
      <c r="J485" s="70" t="str"/>
      <c r="K485" s="70" t="str"/>
      <c r="L485" s="70" t="str"/>
      <c r="M485" s="70" t="str"/>
      <c r="N485" s="70" t="str"/>
      <c r="O485" s="70" t="str"/>
      <c r="P485" s="27" t="str"/>
      <c r="Q485" s="27" t="str"/>
      <c r="R485" s="27" t="str"/>
      <c r="S485" s="27" t="str"/>
      <c r="T485" s="27" t="str"/>
      <c r="U485" s="27" t="str"/>
      <c r="V485" s="27" t="str"/>
      <c r="W485" s="27" t="str"/>
      <c r="X485" s="71">
        <f>IF(OR(F485="",I485=""),"",ROUND((I485-F485)*1440,2))</f>
        <v/>
      </c>
      <c r="Y485" s="71">
        <f>IF(OR(M485&lt;&gt;"Yes",I485="",N485=""),"",ROUND((N485-I485)*1440,2))</f>
        <v/>
      </c>
      <c r="Z485" s="71">
        <f>IF(OR(F485="",O485=""),"",ROUND((O485-F485)*1440,2))</f>
        <v/>
      </c>
      <c r="AA485" s="72">
        <f>IF(E485="Yes",IF(OR(G485="",P485&lt;&gt;1),1,0),0)</f>
        <v/>
      </c>
      <c r="AB485" s="72">
        <f>IF(E485="Yes",IF(Q485="No",1,0),0)</f>
        <v/>
      </c>
      <c r="AC485" s="72">
        <f>IF(E485="Yes",IF(P485&gt;1,1,0),0)</f>
        <v/>
      </c>
      <c r="AD485" s="72">
        <f>IF(AND(E485="Yes",J485&lt;&gt;"",K485&lt;&gt;"",J485&lt;&gt;K485),1,0)</f>
        <v/>
      </c>
      <c r="AE485" s="72">
        <f>IF(E485="Yes",IF(OR(I485="",X485&gt;U485),1,0),0)</f>
        <v/>
      </c>
      <c r="AF485" s="72">
        <f>IF(M485="Yes",IF(OR(N485="",Y485&gt;V485),1,0),0)</f>
        <v/>
      </c>
      <c r="AG485" s="72">
        <f>IF(E485="Yes",IF(AND(AA485=0,AC485=0,AD485=0,AE485=0,J485&lt;&gt;"",K485&lt;&gt;""),1,0),0)</f>
        <v/>
      </c>
      <c r="AH485" s="27">
        <f>IF(E485&lt;&gt;"Yes","Excluded",IF(OR(AA485=1,AC485=1,AD485=1,AE485=1,AF485=1,AJ485=1),"Fail",IF(OR(AND(AB485=1,OR(R485&lt;&gt;"Yes",S485&lt;&gt;"Yes")),AK485=1),"Warning","Pass")))</f>
        <v/>
      </c>
      <c r="AI485" s="27" t="str"/>
      <c r="AJ485" s="73">
        <f>IF(E485="Yes",IF(OR(O485="",Z485&gt;W485),1,0),0)</f>
        <v/>
      </c>
      <c r="AK485" s="73">
        <f>IF(E485="Yes",IF(T485="Yes",0,1),0)</f>
        <v/>
      </c>
    </row>
    <row r="486">
      <c r="A486" s="27" t="str"/>
      <c r="B486" s="27" t="str"/>
      <c r="C486" s="27" t="str"/>
      <c r="D486" s="27" t="str"/>
      <c r="E486" s="27" t="str"/>
      <c r="F486" s="70" t="str"/>
      <c r="G486" s="70" t="str"/>
      <c r="H486" s="70" t="str"/>
      <c r="I486" s="70" t="str"/>
      <c r="J486" s="70" t="str"/>
      <c r="K486" s="70" t="str"/>
      <c r="L486" s="70" t="str"/>
      <c r="M486" s="70" t="str"/>
      <c r="N486" s="70" t="str"/>
      <c r="O486" s="70" t="str"/>
      <c r="P486" s="27" t="str"/>
      <c r="Q486" s="27" t="str"/>
      <c r="R486" s="27" t="str"/>
      <c r="S486" s="27" t="str"/>
      <c r="T486" s="27" t="str"/>
      <c r="U486" s="27" t="str"/>
      <c r="V486" s="27" t="str"/>
      <c r="W486" s="27" t="str"/>
      <c r="X486" s="71">
        <f>IF(OR(F486="",I486=""),"",ROUND((I486-F486)*1440,2))</f>
        <v/>
      </c>
      <c r="Y486" s="71">
        <f>IF(OR(M486&lt;&gt;"Yes",I486="",N486=""),"",ROUND((N486-I486)*1440,2))</f>
        <v/>
      </c>
      <c r="Z486" s="71">
        <f>IF(OR(F486="",O486=""),"",ROUND((O486-F486)*1440,2))</f>
        <v/>
      </c>
      <c r="AA486" s="72">
        <f>IF(E486="Yes",IF(OR(G486="",P486&lt;&gt;1),1,0),0)</f>
        <v/>
      </c>
      <c r="AB486" s="72">
        <f>IF(E486="Yes",IF(Q486="No",1,0),0)</f>
        <v/>
      </c>
      <c r="AC486" s="72">
        <f>IF(E486="Yes",IF(P486&gt;1,1,0),0)</f>
        <v/>
      </c>
      <c r="AD486" s="72">
        <f>IF(AND(E486="Yes",J486&lt;&gt;"",K486&lt;&gt;"",J486&lt;&gt;K486),1,0)</f>
        <v/>
      </c>
      <c r="AE486" s="72">
        <f>IF(E486="Yes",IF(OR(I486="",X486&gt;U486),1,0),0)</f>
        <v/>
      </c>
      <c r="AF486" s="72">
        <f>IF(M486="Yes",IF(OR(N486="",Y486&gt;V486),1,0),0)</f>
        <v/>
      </c>
      <c r="AG486" s="72">
        <f>IF(E486="Yes",IF(AND(AA486=0,AC486=0,AD486=0,AE486=0,J486&lt;&gt;"",K486&lt;&gt;""),1,0),0)</f>
        <v/>
      </c>
      <c r="AH486" s="27">
        <f>IF(E486&lt;&gt;"Yes","Excluded",IF(OR(AA486=1,AC486=1,AD486=1,AE486=1,AF486=1,AJ486=1),"Fail",IF(OR(AND(AB486=1,OR(R486&lt;&gt;"Yes",S486&lt;&gt;"Yes")),AK486=1),"Warning","Pass")))</f>
        <v/>
      </c>
      <c r="AI486" s="27" t="str"/>
      <c r="AJ486" s="73">
        <f>IF(E486="Yes",IF(OR(O486="",Z486&gt;W486),1,0),0)</f>
        <v/>
      </c>
      <c r="AK486" s="73">
        <f>IF(E486="Yes",IF(T486="Yes",0,1),0)</f>
        <v/>
      </c>
    </row>
    <row r="487">
      <c r="A487" s="27" t="str"/>
      <c r="B487" s="27" t="str"/>
      <c r="C487" s="27" t="str"/>
      <c r="D487" s="27" t="str"/>
      <c r="E487" s="27" t="str"/>
      <c r="F487" s="70" t="str"/>
      <c r="G487" s="70" t="str"/>
      <c r="H487" s="70" t="str"/>
      <c r="I487" s="70" t="str"/>
      <c r="J487" s="70" t="str"/>
      <c r="K487" s="70" t="str"/>
      <c r="L487" s="70" t="str"/>
      <c r="M487" s="70" t="str"/>
      <c r="N487" s="70" t="str"/>
      <c r="O487" s="70" t="str"/>
      <c r="P487" s="27" t="str"/>
      <c r="Q487" s="27" t="str"/>
      <c r="R487" s="27" t="str"/>
      <c r="S487" s="27" t="str"/>
      <c r="T487" s="27" t="str"/>
      <c r="U487" s="27" t="str"/>
      <c r="V487" s="27" t="str"/>
      <c r="W487" s="27" t="str"/>
      <c r="X487" s="71">
        <f>IF(OR(F487="",I487=""),"",ROUND((I487-F487)*1440,2))</f>
        <v/>
      </c>
      <c r="Y487" s="71">
        <f>IF(OR(M487&lt;&gt;"Yes",I487="",N487=""),"",ROUND((N487-I487)*1440,2))</f>
        <v/>
      </c>
      <c r="Z487" s="71">
        <f>IF(OR(F487="",O487=""),"",ROUND((O487-F487)*1440,2))</f>
        <v/>
      </c>
      <c r="AA487" s="72">
        <f>IF(E487="Yes",IF(OR(G487="",P487&lt;&gt;1),1,0),0)</f>
        <v/>
      </c>
      <c r="AB487" s="72">
        <f>IF(E487="Yes",IF(Q487="No",1,0),0)</f>
        <v/>
      </c>
      <c r="AC487" s="72">
        <f>IF(E487="Yes",IF(P487&gt;1,1,0),0)</f>
        <v/>
      </c>
      <c r="AD487" s="72">
        <f>IF(AND(E487="Yes",J487&lt;&gt;"",K487&lt;&gt;"",J487&lt;&gt;K487),1,0)</f>
        <v/>
      </c>
      <c r="AE487" s="72">
        <f>IF(E487="Yes",IF(OR(I487="",X487&gt;U487),1,0),0)</f>
        <v/>
      </c>
      <c r="AF487" s="72">
        <f>IF(M487="Yes",IF(OR(N487="",Y487&gt;V487),1,0),0)</f>
        <v/>
      </c>
      <c r="AG487" s="72">
        <f>IF(E487="Yes",IF(AND(AA487=0,AC487=0,AD487=0,AE487=0,J487&lt;&gt;"",K487&lt;&gt;""),1,0),0)</f>
        <v/>
      </c>
      <c r="AH487" s="27">
        <f>IF(E487&lt;&gt;"Yes","Excluded",IF(OR(AA487=1,AC487=1,AD487=1,AE487=1,AF487=1,AJ487=1),"Fail",IF(OR(AND(AB487=1,OR(R487&lt;&gt;"Yes",S487&lt;&gt;"Yes")),AK487=1),"Warning","Pass")))</f>
        <v/>
      </c>
      <c r="AI487" s="27" t="str"/>
      <c r="AJ487" s="73">
        <f>IF(E487="Yes",IF(OR(O487="",Z487&gt;W487),1,0),0)</f>
        <v/>
      </c>
      <c r="AK487" s="73">
        <f>IF(E487="Yes",IF(T487="Yes",0,1),0)</f>
        <v/>
      </c>
    </row>
    <row r="488">
      <c r="A488" s="27" t="str"/>
      <c r="B488" s="27" t="str"/>
      <c r="C488" s="27" t="str"/>
      <c r="D488" s="27" t="str"/>
      <c r="E488" s="27" t="str"/>
      <c r="F488" s="70" t="str"/>
      <c r="G488" s="70" t="str"/>
      <c r="H488" s="70" t="str"/>
      <c r="I488" s="70" t="str"/>
      <c r="J488" s="70" t="str"/>
      <c r="K488" s="70" t="str"/>
      <c r="L488" s="70" t="str"/>
      <c r="M488" s="70" t="str"/>
      <c r="N488" s="70" t="str"/>
      <c r="O488" s="70" t="str"/>
      <c r="P488" s="27" t="str"/>
      <c r="Q488" s="27" t="str"/>
      <c r="R488" s="27" t="str"/>
      <c r="S488" s="27" t="str"/>
      <c r="T488" s="27" t="str"/>
      <c r="U488" s="27" t="str"/>
      <c r="V488" s="27" t="str"/>
      <c r="W488" s="27" t="str"/>
      <c r="X488" s="71">
        <f>IF(OR(F488="",I488=""),"",ROUND((I488-F488)*1440,2))</f>
        <v/>
      </c>
      <c r="Y488" s="71">
        <f>IF(OR(M488&lt;&gt;"Yes",I488="",N488=""),"",ROUND((N488-I488)*1440,2))</f>
        <v/>
      </c>
      <c r="Z488" s="71">
        <f>IF(OR(F488="",O488=""),"",ROUND((O488-F488)*1440,2))</f>
        <v/>
      </c>
      <c r="AA488" s="72">
        <f>IF(E488="Yes",IF(OR(G488="",P488&lt;&gt;1),1,0),0)</f>
        <v/>
      </c>
      <c r="AB488" s="72">
        <f>IF(E488="Yes",IF(Q488="No",1,0),0)</f>
        <v/>
      </c>
      <c r="AC488" s="72">
        <f>IF(E488="Yes",IF(P488&gt;1,1,0),0)</f>
        <v/>
      </c>
      <c r="AD488" s="72">
        <f>IF(AND(E488="Yes",J488&lt;&gt;"",K488&lt;&gt;"",J488&lt;&gt;K488),1,0)</f>
        <v/>
      </c>
      <c r="AE488" s="72">
        <f>IF(E488="Yes",IF(OR(I488="",X488&gt;U488),1,0),0)</f>
        <v/>
      </c>
      <c r="AF488" s="72">
        <f>IF(M488="Yes",IF(OR(N488="",Y488&gt;V488),1,0),0)</f>
        <v/>
      </c>
      <c r="AG488" s="72">
        <f>IF(E488="Yes",IF(AND(AA488=0,AC488=0,AD488=0,AE488=0,J488&lt;&gt;"",K488&lt;&gt;""),1,0),0)</f>
        <v/>
      </c>
      <c r="AH488" s="27">
        <f>IF(E488&lt;&gt;"Yes","Excluded",IF(OR(AA488=1,AC488=1,AD488=1,AE488=1,AF488=1,AJ488=1),"Fail",IF(OR(AND(AB488=1,OR(R488&lt;&gt;"Yes",S488&lt;&gt;"Yes")),AK488=1),"Warning","Pass")))</f>
        <v/>
      </c>
      <c r="AI488" s="27" t="str"/>
      <c r="AJ488" s="73">
        <f>IF(E488="Yes",IF(OR(O488="",Z488&gt;W488),1,0),0)</f>
        <v/>
      </c>
      <c r="AK488" s="73">
        <f>IF(E488="Yes",IF(T488="Yes",0,1),0)</f>
        <v/>
      </c>
    </row>
    <row r="489">
      <c r="A489" s="27" t="str"/>
      <c r="B489" s="27" t="str"/>
      <c r="C489" s="27" t="str"/>
      <c r="D489" s="27" t="str"/>
      <c r="E489" s="27" t="str"/>
      <c r="F489" s="70" t="str"/>
      <c r="G489" s="70" t="str"/>
      <c r="H489" s="70" t="str"/>
      <c r="I489" s="70" t="str"/>
      <c r="J489" s="70" t="str"/>
      <c r="K489" s="70" t="str"/>
      <c r="L489" s="70" t="str"/>
      <c r="M489" s="70" t="str"/>
      <c r="N489" s="70" t="str"/>
      <c r="O489" s="70" t="str"/>
      <c r="P489" s="27" t="str"/>
      <c r="Q489" s="27" t="str"/>
      <c r="R489" s="27" t="str"/>
      <c r="S489" s="27" t="str"/>
      <c r="T489" s="27" t="str"/>
      <c r="U489" s="27" t="str"/>
      <c r="V489" s="27" t="str"/>
      <c r="W489" s="27" t="str"/>
      <c r="X489" s="71">
        <f>IF(OR(F489="",I489=""),"",ROUND((I489-F489)*1440,2))</f>
        <v/>
      </c>
      <c r="Y489" s="71">
        <f>IF(OR(M489&lt;&gt;"Yes",I489="",N489=""),"",ROUND((N489-I489)*1440,2))</f>
        <v/>
      </c>
      <c r="Z489" s="71">
        <f>IF(OR(F489="",O489=""),"",ROUND((O489-F489)*1440,2))</f>
        <v/>
      </c>
      <c r="AA489" s="72">
        <f>IF(E489="Yes",IF(OR(G489="",P489&lt;&gt;1),1,0),0)</f>
        <v/>
      </c>
      <c r="AB489" s="72">
        <f>IF(E489="Yes",IF(Q489="No",1,0),0)</f>
        <v/>
      </c>
      <c r="AC489" s="72">
        <f>IF(E489="Yes",IF(P489&gt;1,1,0),0)</f>
        <v/>
      </c>
      <c r="AD489" s="72">
        <f>IF(AND(E489="Yes",J489&lt;&gt;"",K489&lt;&gt;"",J489&lt;&gt;K489),1,0)</f>
        <v/>
      </c>
      <c r="AE489" s="72">
        <f>IF(E489="Yes",IF(OR(I489="",X489&gt;U489),1,0),0)</f>
        <v/>
      </c>
      <c r="AF489" s="72">
        <f>IF(M489="Yes",IF(OR(N489="",Y489&gt;V489),1,0),0)</f>
        <v/>
      </c>
      <c r="AG489" s="72">
        <f>IF(E489="Yes",IF(AND(AA489=0,AC489=0,AD489=0,AE489=0,J489&lt;&gt;"",K489&lt;&gt;""),1,0),0)</f>
        <v/>
      </c>
      <c r="AH489" s="27">
        <f>IF(E489&lt;&gt;"Yes","Excluded",IF(OR(AA489=1,AC489=1,AD489=1,AE489=1,AF489=1,AJ489=1),"Fail",IF(OR(AND(AB489=1,OR(R489&lt;&gt;"Yes",S489&lt;&gt;"Yes")),AK489=1),"Warning","Pass")))</f>
        <v/>
      </c>
      <c r="AI489" s="27" t="str"/>
      <c r="AJ489" s="73">
        <f>IF(E489="Yes",IF(OR(O489="",Z489&gt;W489),1,0),0)</f>
        <v/>
      </c>
      <c r="AK489" s="73">
        <f>IF(E489="Yes",IF(T489="Yes",0,1),0)</f>
        <v/>
      </c>
    </row>
    <row r="490">
      <c r="A490" s="27" t="str"/>
      <c r="B490" s="27" t="str"/>
      <c r="C490" s="27" t="str"/>
      <c r="D490" s="27" t="str"/>
      <c r="E490" s="27" t="str"/>
      <c r="F490" s="70" t="str"/>
      <c r="G490" s="70" t="str"/>
      <c r="H490" s="70" t="str"/>
      <c r="I490" s="70" t="str"/>
      <c r="J490" s="70" t="str"/>
      <c r="K490" s="70" t="str"/>
      <c r="L490" s="70" t="str"/>
      <c r="M490" s="70" t="str"/>
      <c r="N490" s="70" t="str"/>
      <c r="O490" s="70" t="str"/>
      <c r="P490" s="27" t="str"/>
      <c r="Q490" s="27" t="str"/>
      <c r="R490" s="27" t="str"/>
      <c r="S490" s="27" t="str"/>
      <c r="T490" s="27" t="str"/>
      <c r="U490" s="27" t="str"/>
      <c r="V490" s="27" t="str"/>
      <c r="W490" s="27" t="str"/>
      <c r="X490" s="71">
        <f>IF(OR(F490="",I490=""),"",ROUND((I490-F490)*1440,2))</f>
        <v/>
      </c>
      <c r="Y490" s="71">
        <f>IF(OR(M490&lt;&gt;"Yes",I490="",N490=""),"",ROUND((N490-I490)*1440,2))</f>
        <v/>
      </c>
      <c r="Z490" s="71">
        <f>IF(OR(F490="",O490=""),"",ROUND((O490-F490)*1440,2))</f>
        <v/>
      </c>
      <c r="AA490" s="72">
        <f>IF(E490="Yes",IF(OR(G490="",P490&lt;&gt;1),1,0),0)</f>
        <v/>
      </c>
      <c r="AB490" s="72">
        <f>IF(E490="Yes",IF(Q490="No",1,0),0)</f>
        <v/>
      </c>
      <c r="AC490" s="72">
        <f>IF(E490="Yes",IF(P490&gt;1,1,0),0)</f>
        <v/>
      </c>
      <c r="AD490" s="72">
        <f>IF(AND(E490="Yes",J490&lt;&gt;"",K490&lt;&gt;"",J490&lt;&gt;K490),1,0)</f>
        <v/>
      </c>
      <c r="AE490" s="72">
        <f>IF(E490="Yes",IF(OR(I490="",X490&gt;U490),1,0),0)</f>
        <v/>
      </c>
      <c r="AF490" s="72">
        <f>IF(M490="Yes",IF(OR(N490="",Y490&gt;V490),1,0),0)</f>
        <v/>
      </c>
      <c r="AG490" s="72">
        <f>IF(E490="Yes",IF(AND(AA490=0,AC490=0,AD490=0,AE490=0,J490&lt;&gt;"",K490&lt;&gt;""),1,0),0)</f>
        <v/>
      </c>
      <c r="AH490" s="27">
        <f>IF(E490&lt;&gt;"Yes","Excluded",IF(OR(AA490=1,AC490=1,AD490=1,AE490=1,AF490=1,AJ490=1),"Fail",IF(OR(AND(AB490=1,OR(R490&lt;&gt;"Yes",S490&lt;&gt;"Yes")),AK490=1),"Warning","Pass")))</f>
        <v/>
      </c>
      <c r="AI490" s="27" t="str"/>
      <c r="AJ490" s="73">
        <f>IF(E490="Yes",IF(OR(O490="",Z490&gt;W490),1,0),0)</f>
        <v/>
      </c>
      <c r="AK490" s="73">
        <f>IF(E490="Yes",IF(T490="Yes",0,1),0)</f>
        <v/>
      </c>
    </row>
    <row r="491">
      <c r="A491" s="27" t="str"/>
      <c r="B491" s="27" t="str"/>
      <c r="C491" s="27" t="str"/>
      <c r="D491" s="27" t="str"/>
      <c r="E491" s="27" t="str"/>
      <c r="F491" s="70" t="str"/>
      <c r="G491" s="70" t="str"/>
      <c r="H491" s="70" t="str"/>
      <c r="I491" s="70" t="str"/>
      <c r="J491" s="70" t="str"/>
      <c r="K491" s="70" t="str"/>
      <c r="L491" s="70" t="str"/>
      <c r="M491" s="70" t="str"/>
      <c r="N491" s="70" t="str"/>
      <c r="O491" s="70" t="str"/>
      <c r="P491" s="27" t="str"/>
      <c r="Q491" s="27" t="str"/>
      <c r="R491" s="27" t="str"/>
      <c r="S491" s="27" t="str"/>
      <c r="T491" s="27" t="str"/>
      <c r="U491" s="27" t="str"/>
      <c r="V491" s="27" t="str"/>
      <c r="W491" s="27" t="str"/>
      <c r="X491" s="71">
        <f>IF(OR(F491="",I491=""),"",ROUND((I491-F491)*1440,2))</f>
        <v/>
      </c>
      <c r="Y491" s="71">
        <f>IF(OR(M491&lt;&gt;"Yes",I491="",N491=""),"",ROUND((N491-I491)*1440,2))</f>
        <v/>
      </c>
      <c r="Z491" s="71">
        <f>IF(OR(F491="",O491=""),"",ROUND((O491-F491)*1440,2))</f>
        <v/>
      </c>
      <c r="AA491" s="72">
        <f>IF(E491="Yes",IF(OR(G491="",P491&lt;&gt;1),1,0),0)</f>
        <v/>
      </c>
      <c r="AB491" s="72">
        <f>IF(E491="Yes",IF(Q491="No",1,0),0)</f>
        <v/>
      </c>
      <c r="AC491" s="72">
        <f>IF(E491="Yes",IF(P491&gt;1,1,0),0)</f>
        <v/>
      </c>
      <c r="AD491" s="72">
        <f>IF(AND(E491="Yes",J491&lt;&gt;"",K491&lt;&gt;"",J491&lt;&gt;K491),1,0)</f>
        <v/>
      </c>
      <c r="AE491" s="72">
        <f>IF(E491="Yes",IF(OR(I491="",X491&gt;U491),1,0),0)</f>
        <v/>
      </c>
      <c r="AF491" s="72">
        <f>IF(M491="Yes",IF(OR(N491="",Y491&gt;V491),1,0),0)</f>
        <v/>
      </c>
      <c r="AG491" s="72">
        <f>IF(E491="Yes",IF(AND(AA491=0,AC491=0,AD491=0,AE491=0,J491&lt;&gt;"",K491&lt;&gt;""),1,0),0)</f>
        <v/>
      </c>
      <c r="AH491" s="27">
        <f>IF(E491&lt;&gt;"Yes","Excluded",IF(OR(AA491=1,AC491=1,AD491=1,AE491=1,AF491=1,AJ491=1),"Fail",IF(OR(AND(AB491=1,OR(R491&lt;&gt;"Yes",S491&lt;&gt;"Yes")),AK491=1),"Warning","Pass")))</f>
        <v/>
      </c>
      <c r="AI491" s="27" t="str"/>
      <c r="AJ491" s="73">
        <f>IF(E491="Yes",IF(OR(O491="",Z491&gt;W491),1,0),0)</f>
        <v/>
      </c>
      <c r="AK491" s="73">
        <f>IF(E491="Yes",IF(T491="Yes",0,1),0)</f>
        <v/>
      </c>
    </row>
    <row r="492">
      <c r="A492" s="27" t="str"/>
      <c r="B492" s="27" t="str"/>
      <c r="C492" s="27" t="str"/>
      <c r="D492" s="27" t="str"/>
      <c r="E492" s="27" t="str"/>
      <c r="F492" s="70" t="str"/>
      <c r="G492" s="70" t="str"/>
      <c r="H492" s="70" t="str"/>
      <c r="I492" s="70" t="str"/>
      <c r="J492" s="70" t="str"/>
      <c r="K492" s="70" t="str"/>
      <c r="L492" s="70" t="str"/>
      <c r="M492" s="70" t="str"/>
      <c r="N492" s="70" t="str"/>
      <c r="O492" s="70" t="str"/>
      <c r="P492" s="27" t="str"/>
      <c r="Q492" s="27" t="str"/>
      <c r="R492" s="27" t="str"/>
      <c r="S492" s="27" t="str"/>
      <c r="T492" s="27" t="str"/>
      <c r="U492" s="27" t="str"/>
      <c r="V492" s="27" t="str"/>
      <c r="W492" s="27" t="str"/>
      <c r="X492" s="71">
        <f>IF(OR(F492="",I492=""),"",ROUND((I492-F492)*1440,2))</f>
        <v/>
      </c>
      <c r="Y492" s="71">
        <f>IF(OR(M492&lt;&gt;"Yes",I492="",N492=""),"",ROUND((N492-I492)*1440,2))</f>
        <v/>
      </c>
      <c r="Z492" s="71">
        <f>IF(OR(F492="",O492=""),"",ROUND((O492-F492)*1440,2))</f>
        <v/>
      </c>
      <c r="AA492" s="72">
        <f>IF(E492="Yes",IF(OR(G492="",P492&lt;&gt;1),1,0),0)</f>
        <v/>
      </c>
      <c r="AB492" s="72">
        <f>IF(E492="Yes",IF(Q492="No",1,0),0)</f>
        <v/>
      </c>
      <c r="AC492" s="72">
        <f>IF(E492="Yes",IF(P492&gt;1,1,0),0)</f>
        <v/>
      </c>
      <c r="AD492" s="72">
        <f>IF(AND(E492="Yes",J492&lt;&gt;"",K492&lt;&gt;"",J492&lt;&gt;K492),1,0)</f>
        <v/>
      </c>
      <c r="AE492" s="72">
        <f>IF(E492="Yes",IF(OR(I492="",X492&gt;U492),1,0),0)</f>
        <v/>
      </c>
      <c r="AF492" s="72">
        <f>IF(M492="Yes",IF(OR(N492="",Y492&gt;V492),1,0),0)</f>
        <v/>
      </c>
      <c r="AG492" s="72">
        <f>IF(E492="Yes",IF(AND(AA492=0,AC492=0,AD492=0,AE492=0,J492&lt;&gt;"",K492&lt;&gt;""),1,0),0)</f>
        <v/>
      </c>
      <c r="AH492" s="27">
        <f>IF(E492&lt;&gt;"Yes","Excluded",IF(OR(AA492=1,AC492=1,AD492=1,AE492=1,AF492=1,AJ492=1),"Fail",IF(OR(AND(AB492=1,OR(R492&lt;&gt;"Yes",S492&lt;&gt;"Yes")),AK492=1),"Warning","Pass")))</f>
        <v/>
      </c>
      <c r="AI492" s="27" t="str"/>
      <c r="AJ492" s="73">
        <f>IF(E492="Yes",IF(OR(O492="",Z492&gt;W492),1,0),0)</f>
        <v/>
      </c>
      <c r="AK492" s="73">
        <f>IF(E492="Yes",IF(T492="Yes",0,1),0)</f>
        <v/>
      </c>
    </row>
    <row r="493">
      <c r="A493" s="27" t="str"/>
      <c r="B493" s="27" t="str"/>
      <c r="C493" s="27" t="str"/>
      <c r="D493" s="27" t="str"/>
      <c r="E493" s="27" t="str"/>
      <c r="F493" s="70" t="str"/>
      <c r="G493" s="70" t="str"/>
      <c r="H493" s="70" t="str"/>
      <c r="I493" s="70" t="str"/>
      <c r="J493" s="70" t="str"/>
      <c r="K493" s="70" t="str"/>
      <c r="L493" s="70" t="str"/>
      <c r="M493" s="70" t="str"/>
      <c r="N493" s="70" t="str"/>
      <c r="O493" s="70" t="str"/>
      <c r="P493" s="27" t="str"/>
      <c r="Q493" s="27" t="str"/>
      <c r="R493" s="27" t="str"/>
      <c r="S493" s="27" t="str"/>
      <c r="T493" s="27" t="str"/>
      <c r="U493" s="27" t="str"/>
      <c r="V493" s="27" t="str"/>
      <c r="W493" s="27" t="str"/>
      <c r="X493" s="71">
        <f>IF(OR(F493="",I493=""),"",ROUND((I493-F493)*1440,2))</f>
        <v/>
      </c>
      <c r="Y493" s="71">
        <f>IF(OR(M493&lt;&gt;"Yes",I493="",N493=""),"",ROUND((N493-I493)*1440,2))</f>
        <v/>
      </c>
      <c r="Z493" s="71">
        <f>IF(OR(F493="",O493=""),"",ROUND((O493-F493)*1440,2))</f>
        <v/>
      </c>
      <c r="AA493" s="72">
        <f>IF(E493="Yes",IF(OR(G493="",P493&lt;&gt;1),1,0),0)</f>
        <v/>
      </c>
      <c r="AB493" s="72">
        <f>IF(E493="Yes",IF(Q493="No",1,0),0)</f>
        <v/>
      </c>
      <c r="AC493" s="72">
        <f>IF(E493="Yes",IF(P493&gt;1,1,0),0)</f>
        <v/>
      </c>
      <c r="AD493" s="72">
        <f>IF(AND(E493="Yes",J493&lt;&gt;"",K493&lt;&gt;"",J493&lt;&gt;K493),1,0)</f>
        <v/>
      </c>
      <c r="AE493" s="72">
        <f>IF(E493="Yes",IF(OR(I493="",X493&gt;U493),1,0),0)</f>
        <v/>
      </c>
      <c r="AF493" s="72">
        <f>IF(M493="Yes",IF(OR(N493="",Y493&gt;V493),1,0),0)</f>
        <v/>
      </c>
      <c r="AG493" s="72">
        <f>IF(E493="Yes",IF(AND(AA493=0,AC493=0,AD493=0,AE493=0,J493&lt;&gt;"",K493&lt;&gt;""),1,0),0)</f>
        <v/>
      </c>
      <c r="AH493" s="27">
        <f>IF(E493&lt;&gt;"Yes","Excluded",IF(OR(AA493=1,AC493=1,AD493=1,AE493=1,AF493=1,AJ493=1),"Fail",IF(OR(AND(AB493=1,OR(R493&lt;&gt;"Yes",S493&lt;&gt;"Yes")),AK493=1),"Warning","Pass")))</f>
        <v/>
      </c>
      <c r="AI493" s="27" t="str"/>
      <c r="AJ493" s="73">
        <f>IF(E493="Yes",IF(OR(O493="",Z493&gt;W493),1,0),0)</f>
        <v/>
      </c>
      <c r="AK493" s="73">
        <f>IF(E493="Yes",IF(T493="Yes",0,1),0)</f>
        <v/>
      </c>
    </row>
    <row r="494">
      <c r="A494" s="27" t="str"/>
      <c r="B494" s="27" t="str"/>
      <c r="C494" s="27" t="str"/>
      <c r="D494" s="27" t="str"/>
      <c r="E494" s="27" t="str"/>
      <c r="F494" s="70" t="str"/>
      <c r="G494" s="70" t="str"/>
      <c r="H494" s="70" t="str"/>
      <c r="I494" s="70" t="str"/>
      <c r="J494" s="70" t="str"/>
      <c r="K494" s="70" t="str"/>
      <c r="L494" s="70" t="str"/>
      <c r="M494" s="70" t="str"/>
      <c r="N494" s="70" t="str"/>
      <c r="O494" s="70" t="str"/>
      <c r="P494" s="27" t="str"/>
      <c r="Q494" s="27" t="str"/>
      <c r="R494" s="27" t="str"/>
      <c r="S494" s="27" t="str"/>
      <c r="T494" s="27" t="str"/>
      <c r="U494" s="27" t="str"/>
      <c r="V494" s="27" t="str"/>
      <c r="W494" s="27" t="str"/>
      <c r="X494" s="71">
        <f>IF(OR(F494="",I494=""),"",ROUND((I494-F494)*1440,2))</f>
        <v/>
      </c>
      <c r="Y494" s="71">
        <f>IF(OR(M494&lt;&gt;"Yes",I494="",N494=""),"",ROUND((N494-I494)*1440,2))</f>
        <v/>
      </c>
      <c r="Z494" s="71">
        <f>IF(OR(F494="",O494=""),"",ROUND((O494-F494)*1440,2))</f>
        <v/>
      </c>
      <c r="AA494" s="72">
        <f>IF(E494="Yes",IF(OR(G494="",P494&lt;&gt;1),1,0),0)</f>
        <v/>
      </c>
      <c r="AB494" s="72">
        <f>IF(E494="Yes",IF(Q494="No",1,0),0)</f>
        <v/>
      </c>
      <c r="AC494" s="72">
        <f>IF(E494="Yes",IF(P494&gt;1,1,0),0)</f>
        <v/>
      </c>
      <c r="AD494" s="72">
        <f>IF(AND(E494="Yes",J494&lt;&gt;"",K494&lt;&gt;"",J494&lt;&gt;K494),1,0)</f>
        <v/>
      </c>
      <c r="AE494" s="72">
        <f>IF(E494="Yes",IF(OR(I494="",X494&gt;U494),1,0),0)</f>
        <v/>
      </c>
      <c r="AF494" s="72">
        <f>IF(M494="Yes",IF(OR(N494="",Y494&gt;V494),1,0),0)</f>
        <v/>
      </c>
      <c r="AG494" s="72">
        <f>IF(E494="Yes",IF(AND(AA494=0,AC494=0,AD494=0,AE494=0,J494&lt;&gt;"",K494&lt;&gt;""),1,0),0)</f>
        <v/>
      </c>
      <c r="AH494" s="27">
        <f>IF(E494&lt;&gt;"Yes","Excluded",IF(OR(AA494=1,AC494=1,AD494=1,AE494=1,AF494=1,AJ494=1),"Fail",IF(OR(AND(AB494=1,OR(R494&lt;&gt;"Yes",S494&lt;&gt;"Yes")),AK494=1),"Warning","Pass")))</f>
        <v/>
      </c>
      <c r="AI494" s="27" t="str"/>
      <c r="AJ494" s="73">
        <f>IF(E494="Yes",IF(OR(O494="",Z494&gt;W494),1,0),0)</f>
        <v/>
      </c>
      <c r="AK494" s="73">
        <f>IF(E494="Yes",IF(T494="Yes",0,1),0)</f>
        <v/>
      </c>
    </row>
    <row r="495">
      <c r="A495" s="27" t="str"/>
      <c r="B495" s="27" t="str"/>
      <c r="C495" s="27" t="str"/>
      <c r="D495" s="27" t="str"/>
      <c r="E495" s="27" t="str"/>
      <c r="F495" s="70" t="str"/>
      <c r="G495" s="70" t="str"/>
      <c r="H495" s="70" t="str"/>
      <c r="I495" s="70" t="str"/>
      <c r="J495" s="70" t="str"/>
      <c r="K495" s="70" t="str"/>
      <c r="L495" s="70" t="str"/>
      <c r="M495" s="70" t="str"/>
      <c r="N495" s="70" t="str"/>
      <c r="O495" s="70" t="str"/>
      <c r="P495" s="27" t="str"/>
      <c r="Q495" s="27" t="str"/>
      <c r="R495" s="27" t="str"/>
      <c r="S495" s="27" t="str"/>
      <c r="T495" s="27" t="str"/>
      <c r="U495" s="27" t="str"/>
      <c r="V495" s="27" t="str"/>
      <c r="W495" s="27" t="str"/>
      <c r="X495" s="71">
        <f>IF(OR(F495="",I495=""),"",ROUND((I495-F495)*1440,2))</f>
        <v/>
      </c>
      <c r="Y495" s="71">
        <f>IF(OR(M495&lt;&gt;"Yes",I495="",N495=""),"",ROUND((N495-I495)*1440,2))</f>
        <v/>
      </c>
      <c r="Z495" s="71">
        <f>IF(OR(F495="",O495=""),"",ROUND((O495-F495)*1440,2))</f>
        <v/>
      </c>
      <c r="AA495" s="72">
        <f>IF(E495="Yes",IF(OR(G495="",P495&lt;&gt;1),1,0),0)</f>
        <v/>
      </c>
      <c r="AB495" s="72">
        <f>IF(E495="Yes",IF(Q495="No",1,0),0)</f>
        <v/>
      </c>
      <c r="AC495" s="72">
        <f>IF(E495="Yes",IF(P495&gt;1,1,0),0)</f>
        <v/>
      </c>
      <c r="AD495" s="72">
        <f>IF(AND(E495="Yes",J495&lt;&gt;"",K495&lt;&gt;"",J495&lt;&gt;K495),1,0)</f>
        <v/>
      </c>
      <c r="AE495" s="72">
        <f>IF(E495="Yes",IF(OR(I495="",X495&gt;U495),1,0),0)</f>
        <v/>
      </c>
      <c r="AF495" s="72">
        <f>IF(M495="Yes",IF(OR(N495="",Y495&gt;V495),1,0),0)</f>
        <v/>
      </c>
      <c r="AG495" s="72">
        <f>IF(E495="Yes",IF(AND(AA495=0,AC495=0,AD495=0,AE495=0,J495&lt;&gt;"",K495&lt;&gt;""),1,0),0)</f>
        <v/>
      </c>
      <c r="AH495" s="27">
        <f>IF(E495&lt;&gt;"Yes","Excluded",IF(OR(AA495=1,AC495=1,AD495=1,AE495=1,AF495=1,AJ495=1),"Fail",IF(OR(AND(AB495=1,OR(R495&lt;&gt;"Yes",S495&lt;&gt;"Yes")),AK495=1),"Warning","Pass")))</f>
        <v/>
      </c>
      <c r="AI495" s="27" t="str"/>
      <c r="AJ495" s="73">
        <f>IF(E495="Yes",IF(OR(O495="",Z495&gt;W495),1,0),0)</f>
        <v/>
      </c>
      <c r="AK495" s="73">
        <f>IF(E495="Yes",IF(T495="Yes",0,1),0)</f>
        <v/>
      </c>
    </row>
    <row r="496">
      <c r="A496" s="27" t="str"/>
      <c r="B496" s="27" t="str"/>
      <c r="C496" s="27" t="str"/>
      <c r="D496" s="27" t="str"/>
      <c r="E496" s="27" t="str"/>
      <c r="F496" s="70" t="str"/>
      <c r="G496" s="70" t="str"/>
      <c r="H496" s="70" t="str"/>
      <c r="I496" s="70" t="str"/>
      <c r="J496" s="70" t="str"/>
      <c r="K496" s="70" t="str"/>
      <c r="L496" s="70" t="str"/>
      <c r="M496" s="70" t="str"/>
      <c r="N496" s="70" t="str"/>
      <c r="O496" s="70" t="str"/>
      <c r="P496" s="27" t="str"/>
      <c r="Q496" s="27" t="str"/>
      <c r="R496" s="27" t="str"/>
      <c r="S496" s="27" t="str"/>
      <c r="T496" s="27" t="str"/>
      <c r="U496" s="27" t="str"/>
      <c r="V496" s="27" t="str"/>
      <c r="W496" s="27" t="str"/>
      <c r="X496" s="71">
        <f>IF(OR(F496="",I496=""),"",ROUND((I496-F496)*1440,2))</f>
        <v/>
      </c>
      <c r="Y496" s="71">
        <f>IF(OR(M496&lt;&gt;"Yes",I496="",N496=""),"",ROUND((N496-I496)*1440,2))</f>
        <v/>
      </c>
      <c r="Z496" s="71">
        <f>IF(OR(F496="",O496=""),"",ROUND((O496-F496)*1440,2))</f>
        <v/>
      </c>
      <c r="AA496" s="72">
        <f>IF(E496="Yes",IF(OR(G496="",P496&lt;&gt;1),1,0),0)</f>
        <v/>
      </c>
      <c r="AB496" s="72">
        <f>IF(E496="Yes",IF(Q496="No",1,0),0)</f>
        <v/>
      </c>
      <c r="AC496" s="72">
        <f>IF(E496="Yes",IF(P496&gt;1,1,0),0)</f>
        <v/>
      </c>
      <c r="AD496" s="72">
        <f>IF(AND(E496="Yes",J496&lt;&gt;"",K496&lt;&gt;"",J496&lt;&gt;K496),1,0)</f>
        <v/>
      </c>
      <c r="AE496" s="72">
        <f>IF(E496="Yes",IF(OR(I496="",X496&gt;U496),1,0),0)</f>
        <v/>
      </c>
      <c r="AF496" s="72">
        <f>IF(M496="Yes",IF(OR(N496="",Y496&gt;V496),1,0),0)</f>
        <v/>
      </c>
      <c r="AG496" s="72">
        <f>IF(E496="Yes",IF(AND(AA496=0,AC496=0,AD496=0,AE496=0,J496&lt;&gt;"",K496&lt;&gt;""),1,0),0)</f>
        <v/>
      </c>
      <c r="AH496" s="27">
        <f>IF(E496&lt;&gt;"Yes","Excluded",IF(OR(AA496=1,AC496=1,AD496=1,AE496=1,AF496=1,AJ496=1),"Fail",IF(OR(AND(AB496=1,OR(R496&lt;&gt;"Yes",S496&lt;&gt;"Yes")),AK496=1),"Warning","Pass")))</f>
        <v/>
      </c>
      <c r="AI496" s="27" t="str"/>
      <c r="AJ496" s="73">
        <f>IF(E496="Yes",IF(OR(O496="",Z496&gt;W496),1,0),0)</f>
        <v/>
      </c>
      <c r="AK496" s="73">
        <f>IF(E496="Yes",IF(T496="Yes",0,1),0)</f>
        <v/>
      </c>
    </row>
    <row r="497">
      <c r="A497" s="27" t="str"/>
      <c r="B497" s="27" t="str"/>
      <c r="C497" s="27" t="str"/>
      <c r="D497" s="27" t="str"/>
      <c r="E497" s="27" t="str"/>
      <c r="F497" s="70" t="str"/>
      <c r="G497" s="70" t="str"/>
      <c r="H497" s="70" t="str"/>
      <c r="I497" s="70" t="str"/>
      <c r="J497" s="70" t="str"/>
      <c r="K497" s="70" t="str"/>
      <c r="L497" s="70" t="str"/>
      <c r="M497" s="70" t="str"/>
      <c r="N497" s="70" t="str"/>
      <c r="O497" s="70" t="str"/>
      <c r="P497" s="27" t="str"/>
      <c r="Q497" s="27" t="str"/>
      <c r="R497" s="27" t="str"/>
      <c r="S497" s="27" t="str"/>
      <c r="T497" s="27" t="str"/>
      <c r="U497" s="27" t="str"/>
      <c r="V497" s="27" t="str"/>
      <c r="W497" s="27" t="str"/>
      <c r="X497" s="71">
        <f>IF(OR(F497="",I497=""),"",ROUND((I497-F497)*1440,2))</f>
        <v/>
      </c>
      <c r="Y497" s="71">
        <f>IF(OR(M497&lt;&gt;"Yes",I497="",N497=""),"",ROUND((N497-I497)*1440,2))</f>
        <v/>
      </c>
      <c r="Z497" s="71">
        <f>IF(OR(F497="",O497=""),"",ROUND((O497-F497)*1440,2))</f>
        <v/>
      </c>
      <c r="AA497" s="72">
        <f>IF(E497="Yes",IF(OR(G497="",P497&lt;&gt;1),1,0),0)</f>
        <v/>
      </c>
      <c r="AB497" s="72">
        <f>IF(E497="Yes",IF(Q497="No",1,0),0)</f>
        <v/>
      </c>
      <c r="AC497" s="72">
        <f>IF(E497="Yes",IF(P497&gt;1,1,0),0)</f>
        <v/>
      </c>
      <c r="AD497" s="72">
        <f>IF(AND(E497="Yes",J497&lt;&gt;"",K497&lt;&gt;"",J497&lt;&gt;K497),1,0)</f>
        <v/>
      </c>
      <c r="AE497" s="72">
        <f>IF(E497="Yes",IF(OR(I497="",X497&gt;U497),1,0),0)</f>
        <v/>
      </c>
      <c r="AF497" s="72">
        <f>IF(M497="Yes",IF(OR(N497="",Y497&gt;V497),1,0),0)</f>
        <v/>
      </c>
      <c r="AG497" s="72">
        <f>IF(E497="Yes",IF(AND(AA497=0,AC497=0,AD497=0,AE497=0,J497&lt;&gt;"",K497&lt;&gt;""),1,0),0)</f>
        <v/>
      </c>
      <c r="AH497" s="27">
        <f>IF(E497&lt;&gt;"Yes","Excluded",IF(OR(AA497=1,AC497=1,AD497=1,AE497=1,AF497=1,AJ497=1),"Fail",IF(OR(AND(AB497=1,OR(R497&lt;&gt;"Yes",S497&lt;&gt;"Yes")),AK497=1),"Warning","Pass")))</f>
        <v/>
      </c>
      <c r="AI497" s="27" t="str"/>
      <c r="AJ497" s="73">
        <f>IF(E497="Yes",IF(OR(O497="",Z497&gt;W497),1,0),0)</f>
        <v/>
      </c>
      <c r="AK497" s="73">
        <f>IF(E497="Yes",IF(T497="Yes",0,1),0)</f>
        <v/>
      </c>
    </row>
    <row r="498">
      <c r="A498" s="27" t="str"/>
      <c r="B498" s="27" t="str"/>
      <c r="C498" s="27" t="str"/>
      <c r="D498" s="27" t="str"/>
      <c r="E498" s="27" t="str"/>
      <c r="F498" s="70" t="str"/>
      <c r="G498" s="70" t="str"/>
      <c r="H498" s="70" t="str"/>
      <c r="I498" s="70" t="str"/>
      <c r="J498" s="70" t="str"/>
      <c r="K498" s="70" t="str"/>
      <c r="L498" s="70" t="str"/>
      <c r="M498" s="70" t="str"/>
      <c r="N498" s="70" t="str"/>
      <c r="O498" s="70" t="str"/>
      <c r="P498" s="27" t="str"/>
      <c r="Q498" s="27" t="str"/>
      <c r="R498" s="27" t="str"/>
      <c r="S498" s="27" t="str"/>
      <c r="T498" s="27" t="str"/>
      <c r="U498" s="27" t="str"/>
      <c r="V498" s="27" t="str"/>
      <c r="W498" s="27" t="str"/>
      <c r="X498" s="71">
        <f>IF(OR(F498="",I498=""),"",ROUND((I498-F498)*1440,2))</f>
        <v/>
      </c>
      <c r="Y498" s="71">
        <f>IF(OR(M498&lt;&gt;"Yes",I498="",N498=""),"",ROUND((N498-I498)*1440,2))</f>
        <v/>
      </c>
      <c r="Z498" s="71">
        <f>IF(OR(F498="",O498=""),"",ROUND((O498-F498)*1440,2))</f>
        <v/>
      </c>
      <c r="AA498" s="72">
        <f>IF(E498="Yes",IF(OR(G498="",P498&lt;&gt;1),1,0),0)</f>
        <v/>
      </c>
      <c r="AB498" s="72">
        <f>IF(E498="Yes",IF(Q498="No",1,0),0)</f>
        <v/>
      </c>
      <c r="AC498" s="72">
        <f>IF(E498="Yes",IF(P498&gt;1,1,0),0)</f>
        <v/>
      </c>
      <c r="AD498" s="72">
        <f>IF(AND(E498="Yes",J498&lt;&gt;"",K498&lt;&gt;"",J498&lt;&gt;K498),1,0)</f>
        <v/>
      </c>
      <c r="AE498" s="72">
        <f>IF(E498="Yes",IF(OR(I498="",X498&gt;U498),1,0),0)</f>
        <v/>
      </c>
      <c r="AF498" s="72">
        <f>IF(M498="Yes",IF(OR(N498="",Y498&gt;V498),1,0),0)</f>
        <v/>
      </c>
      <c r="AG498" s="72">
        <f>IF(E498="Yes",IF(AND(AA498=0,AC498=0,AD498=0,AE498=0,J498&lt;&gt;"",K498&lt;&gt;""),1,0),0)</f>
        <v/>
      </c>
      <c r="AH498" s="27">
        <f>IF(E498&lt;&gt;"Yes","Excluded",IF(OR(AA498=1,AC498=1,AD498=1,AE498=1,AF498=1,AJ498=1),"Fail",IF(OR(AND(AB498=1,OR(R498&lt;&gt;"Yes",S498&lt;&gt;"Yes")),AK498=1),"Warning","Pass")))</f>
        <v/>
      </c>
      <c r="AI498" s="27" t="str"/>
      <c r="AJ498" s="73">
        <f>IF(E498="Yes",IF(OR(O498="",Z498&gt;W498),1,0),0)</f>
        <v/>
      </c>
      <c r="AK498" s="73">
        <f>IF(E498="Yes",IF(T498="Yes",0,1),0)</f>
        <v/>
      </c>
    </row>
    <row r="499">
      <c r="A499" s="27" t="str"/>
      <c r="B499" s="27" t="str"/>
      <c r="C499" s="27" t="str"/>
      <c r="D499" s="27" t="str"/>
      <c r="E499" s="27" t="str"/>
      <c r="F499" s="70" t="str"/>
      <c r="G499" s="70" t="str"/>
      <c r="H499" s="70" t="str"/>
      <c r="I499" s="70" t="str"/>
      <c r="J499" s="70" t="str"/>
      <c r="K499" s="70" t="str"/>
      <c r="L499" s="70" t="str"/>
      <c r="M499" s="70" t="str"/>
      <c r="N499" s="70" t="str"/>
      <c r="O499" s="70" t="str"/>
      <c r="P499" s="27" t="str"/>
      <c r="Q499" s="27" t="str"/>
      <c r="R499" s="27" t="str"/>
      <c r="S499" s="27" t="str"/>
      <c r="T499" s="27" t="str"/>
      <c r="U499" s="27" t="str"/>
      <c r="V499" s="27" t="str"/>
      <c r="W499" s="27" t="str"/>
      <c r="X499" s="71">
        <f>IF(OR(F499="",I499=""),"",ROUND((I499-F499)*1440,2))</f>
        <v/>
      </c>
      <c r="Y499" s="71">
        <f>IF(OR(M499&lt;&gt;"Yes",I499="",N499=""),"",ROUND((N499-I499)*1440,2))</f>
        <v/>
      </c>
      <c r="Z499" s="71">
        <f>IF(OR(F499="",O499=""),"",ROUND((O499-F499)*1440,2))</f>
        <v/>
      </c>
      <c r="AA499" s="72">
        <f>IF(E499="Yes",IF(OR(G499="",P499&lt;&gt;1),1,0),0)</f>
        <v/>
      </c>
      <c r="AB499" s="72">
        <f>IF(E499="Yes",IF(Q499="No",1,0),0)</f>
        <v/>
      </c>
      <c r="AC499" s="72">
        <f>IF(E499="Yes",IF(P499&gt;1,1,0),0)</f>
        <v/>
      </c>
      <c r="AD499" s="72">
        <f>IF(AND(E499="Yes",J499&lt;&gt;"",K499&lt;&gt;"",J499&lt;&gt;K499),1,0)</f>
        <v/>
      </c>
      <c r="AE499" s="72">
        <f>IF(E499="Yes",IF(OR(I499="",X499&gt;U499),1,0),0)</f>
        <v/>
      </c>
      <c r="AF499" s="72">
        <f>IF(M499="Yes",IF(OR(N499="",Y499&gt;V499),1,0),0)</f>
        <v/>
      </c>
      <c r="AG499" s="72">
        <f>IF(E499="Yes",IF(AND(AA499=0,AC499=0,AD499=0,AE499=0,J499&lt;&gt;"",K499&lt;&gt;""),1,0),0)</f>
        <v/>
      </c>
      <c r="AH499" s="27">
        <f>IF(E499&lt;&gt;"Yes","Excluded",IF(OR(AA499=1,AC499=1,AD499=1,AE499=1,AF499=1,AJ499=1),"Fail",IF(OR(AND(AB499=1,OR(R499&lt;&gt;"Yes",S499&lt;&gt;"Yes")),AK499=1),"Warning","Pass")))</f>
        <v/>
      </c>
      <c r="AI499" s="27" t="str"/>
      <c r="AJ499" s="73">
        <f>IF(E499="Yes",IF(OR(O499="",Z499&gt;W499),1,0),0)</f>
        <v/>
      </c>
      <c r="AK499" s="73">
        <f>IF(E499="Yes",IF(T499="Yes",0,1),0)</f>
        <v/>
      </c>
    </row>
    <row r="500">
      <c r="A500" s="27" t="str"/>
      <c r="B500" s="27" t="str"/>
      <c r="C500" s="27" t="str"/>
      <c r="D500" s="27" t="str"/>
      <c r="E500" s="27" t="str"/>
      <c r="F500" s="70" t="str"/>
      <c r="G500" s="70" t="str"/>
      <c r="H500" s="70" t="str"/>
      <c r="I500" s="70" t="str"/>
      <c r="J500" s="70" t="str"/>
      <c r="K500" s="70" t="str"/>
      <c r="L500" s="70" t="str"/>
      <c r="M500" s="70" t="str"/>
      <c r="N500" s="70" t="str"/>
      <c r="O500" s="70" t="str"/>
      <c r="P500" s="27" t="str"/>
      <c r="Q500" s="27" t="str"/>
      <c r="R500" s="27" t="str"/>
      <c r="S500" s="27" t="str"/>
      <c r="T500" s="27" t="str"/>
      <c r="U500" s="27" t="str"/>
      <c r="V500" s="27" t="str"/>
      <c r="W500" s="27" t="str"/>
      <c r="X500" s="71">
        <f>IF(OR(F500="",I500=""),"",ROUND((I500-F500)*1440,2))</f>
        <v/>
      </c>
      <c r="Y500" s="71">
        <f>IF(OR(M500&lt;&gt;"Yes",I500="",N500=""),"",ROUND((N500-I500)*1440,2))</f>
        <v/>
      </c>
      <c r="Z500" s="71">
        <f>IF(OR(F500="",O500=""),"",ROUND((O500-F500)*1440,2))</f>
        <v/>
      </c>
      <c r="AA500" s="72">
        <f>IF(E500="Yes",IF(OR(G500="",P500&lt;&gt;1),1,0),0)</f>
        <v/>
      </c>
      <c r="AB500" s="72">
        <f>IF(E500="Yes",IF(Q500="No",1,0),0)</f>
        <v/>
      </c>
      <c r="AC500" s="72">
        <f>IF(E500="Yes",IF(P500&gt;1,1,0),0)</f>
        <v/>
      </c>
      <c r="AD500" s="72">
        <f>IF(AND(E500="Yes",J500&lt;&gt;"",K500&lt;&gt;"",J500&lt;&gt;K500),1,0)</f>
        <v/>
      </c>
      <c r="AE500" s="72">
        <f>IF(E500="Yes",IF(OR(I500="",X500&gt;U500),1,0),0)</f>
        <v/>
      </c>
      <c r="AF500" s="72">
        <f>IF(M500="Yes",IF(OR(N500="",Y500&gt;V500),1,0),0)</f>
        <v/>
      </c>
      <c r="AG500" s="72">
        <f>IF(E500="Yes",IF(AND(AA500=0,AC500=0,AD500=0,AE500=0,J500&lt;&gt;"",K500&lt;&gt;""),1,0),0)</f>
        <v/>
      </c>
      <c r="AH500" s="27">
        <f>IF(E500&lt;&gt;"Yes","Excluded",IF(OR(AA500=1,AC500=1,AD500=1,AE500=1,AF500=1,AJ500=1),"Fail",IF(OR(AND(AB500=1,OR(R500&lt;&gt;"Yes",S500&lt;&gt;"Yes")),AK500=1),"Warning","Pass")))</f>
        <v/>
      </c>
      <c r="AI500" s="27" t="str"/>
      <c r="AJ500" s="73">
        <f>IF(E500="Yes",IF(OR(O500="",Z500&gt;W500),1,0),0)</f>
        <v/>
      </c>
      <c r="AK500" s="73">
        <f>IF(E500="Yes",IF(T500="Yes",0,1),0)</f>
        <v/>
      </c>
    </row>
    <row r="501">
      <c r="A501" s="27" t="str"/>
      <c r="B501" s="27" t="str"/>
      <c r="C501" s="27" t="str"/>
      <c r="D501" s="27" t="str"/>
      <c r="E501" s="27" t="str"/>
      <c r="F501" s="70" t="str"/>
      <c r="G501" s="70" t="str"/>
      <c r="H501" s="70" t="str"/>
      <c r="I501" s="70" t="str"/>
      <c r="J501" s="70" t="str"/>
      <c r="K501" s="70" t="str"/>
      <c r="L501" s="70" t="str"/>
      <c r="M501" s="70" t="str"/>
      <c r="N501" s="70" t="str"/>
      <c r="O501" s="70" t="str"/>
      <c r="P501" s="27" t="str"/>
      <c r="Q501" s="27" t="str"/>
      <c r="R501" s="27" t="str"/>
      <c r="S501" s="27" t="str"/>
      <c r="T501" s="27" t="str"/>
      <c r="U501" s="27" t="str"/>
      <c r="V501" s="27" t="str"/>
      <c r="W501" s="27" t="str"/>
      <c r="X501" s="71">
        <f>IF(OR(F501="",I501=""),"",ROUND((I501-F501)*1440,2))</f>
        <v/>
      </c>
      <c r="Y501" s="71">
        <f>IF(OR(M501&lt;&gt;"Yes",I501="",N501=""),"",ROUND((N501-I501)*1440,2))</f>
        <v/>
      </c>
      <c r="Z501" s="71">
        <f>IF(OR(F501="",O501=""),"",ROUND((O501-F501)*1440,2))</f>
        <v/>
      </c>
      <c r="AA501" s="72">
        <f>IF(E501="Yes",IF(OR(G501="",P501&lt;&gt;1),1,0),0)</f>
        <v/>
      </c>
      <c r="AB501" s="72">
        <f>IF(E501="Yes",IF(Q501="No",1,0),0)</f>
        <v/>
      </c>
      <c r="AC501" s="72">
        <f>IF(E501="Yes",IF(P501&gt;1,1,0),0)</f>
        <v/>
      </c>
      <c r="AD501" s="72">
        <f>IF(AND(E501="Yes",J501&lt;&gt;"",K501&lt;&gt;"",J501&lt;&gt;K501),1,0)</f>
        <v/>
      </c>
      <c r="AE501" s="72">
        <f>IF(E501="Yes",IF(OR(I501="",X501&gt;U501),1,0),0)</f>
        <v/>
      </c>
      <c r="AF501" s="72">
        <f>IF(M501="Yes",IF(OR(N501="",Y501&gt;V501),1,0),0)</f>
        <v/>
      </c>
      <c r="AG501" s="72">
        <f>IF(E501="Yes",IF(AND(AA501=0,AC501=0,AD501=0,AE501=0,J501&lt;&gt;"",K501&lt;&gt;""),1,0),0)</f>
        <v/>
      </c>
      <c r="AH501" s="27">
        <f>IF(E501&lt;&gt;"Yes","Excluded",IF(OR(AA501=1,AC501=1,AD501=1,AE501=1,AF501=1,AJ501=1),"Fail",IF(OR(AND(AB501=1,OR(R501&lt;&gt;"Yes",S501&lt;&gt;"Yes")),AK501=1),"Warning","Pass")))</f>
        <v/>
      </c>
      <c r="AI501" s="27" t="str"/>
      <c r="AJ501" s="73">
        <f>IF(E501="Yes",IF(OR(O501="",Z501&gt;W501),1,0),0)</f>
        <v/>
      </c>
      <c r="AK501" s="73">
        <f>IF(E501="Yes",IF(T501="Yes",0,1),0)</f>
        <v/>
      </c>
    </row>
    <row r="502">
      <c r="A502" s="27" t="str"/>
      <c r="B502" s="27" t="str"/>
      <c r="C502" s="27" t="str"/>
      <c r="D502" s="27" t="str"/>
      <c r="E502" s="27" t="str"/>
      <c r="F502" s="70" t="str"/>
      <c r="G502" s="70" t="str"/>
      <c r="H502" s="70" t="str"/>
      <c r="I502" s="70" t="str"/>
      <c r="J502" s="70" t="str"/>
      <c r="K502" s="70" t="str"/>
      <c r="L502" s="70" t="str"/>
      <c r="M502" s="70" t="str"/>
      <c r="N502" s="70" t="str"/>
      <c r="O502" s="70" t="str"/>
      <c r="P502" s="27" t="str"/>
      <c r="Q502" s="27" t="str"/>
      <c r="R502" s="27" t="str"/>
      <c r="S502" s="27" t="str"/>
      <c r="T502" s="27" t="str"/>
      <c r="U502" s="27" t="str"/>
      <c r="V502" s="27" t="str"/>
      <c r="W502" s="27" t="str"/>
      <c r="X502" s="71">
        <f>IF(OR(F502="",I502=""),"",ROUND((I502-F502)*1440,2))</f>
        <v/>
      </c>
      <c r="Y502" s="71">
        <f>IF(OR(M502&lt;&gt;"Yes",I502="",N502=""),"",ROUND((N502-I502)*1440,2))</f>
        <v/>
      </c>
      <c r="Z502" s="71">
        <f>IF(OR(F502="",O502=""),"",ROUND((O502-F502)*1440,2))</f>
        <v/>
      </c>
      <c r="AA502" s="72">
        <f>IF(E502="Yes",IF(OR(G502="",P502&lt;&gt;1),1,0),0)</f>
        <v/>
      </c>
      <c r="AB502" s="72">
        <f>IF(E502="Yes",IF(Q502="No",1,0),0)</f>
        <v/>
      </c>
      <c r="AC502" s="72">
        <f>IF(E502="Yes",IF(P502&gt;1,1,0),0)</f>
        <v/>
      </c>
      <c r="AD502" s="72">
        <f>IF(AND(E502="Yes",J502&lt;&gt;"",K502&lt;&gt;"",J502&lt;&gt;K502),1,0)</f>
        <v/>
      </c>
      <c r="AE502" s="72">
        <f>IF(E502="Yes",IF(OR(I502="",X502&gt;U502),1,0),0)</f>
        <v/>
      </c>
      <c r="AF502" s="72">
        <f>IF(M502="Yes",IF(OR(N502="",Y502&gt;V502),1,0),0)</f>
        <v/>
      </c>
      <c r="AG502" s="72">
        <f>IF(E502="Yes",IF(AND(AA502=0,AC502=0,AD502=0,AE502=0,J502&lt;&gt;"",K502&lt;&gt;""),1,0),0)</f>
        <v/>
      </c>
      <c r="AH502" s="27">
        <f>IF(E502&lt;&gt;"Yes","Excluded",IF(OR(AA502=1,AC502=1,AD502=1,AE502=1,AF502=1,AJ502=1),"Fail",IF(OR(AND(AB502=1,OR(R502&lt;&gt;"Yes",S502&lt;&gt;"Yes")),AK502=1),"Warning","Pass")))</f>
        <v/>
      </c>
      <c r="AI502" s="27" t="str"/>
      <c r="AJ502" s="73">
        <f>IF(E502="Yes",IF(OR(O502="",Z502&gt;W502),1,0),0)</f>
        <v/>
      </c>
      <c r="AK502" s="73">
        <f>IF(E502="Yes",IF(T502="Yes",0,1),0)</f>
        <v/>
      </c>
    </row>
    <row r="503">
      <c r="A503" s="27" t="str"/>
      <c r="B503" s="27" t="str"/>
      <c r="C503" s="27" t="str"/>
      <c r="D503" s="27" t="str"/>
      <c r="E503" s="27" t="str"/>
      <c r="F503" s="70" t="str"/>
      <c r="G503" s="70" t="str"/>
      <c r="H503" s="70" t="str"/>
      <c r="I503" s="70" t="str"/>
      <c r="J503" s="70" t="str"/>
      <c r="K503" s="70" t="str"/>
      <c r="L503" s="70" t="str"/>
      <c r="M503" s="70" t="str"/>
      <c r="N503" s="70" t="str"/>
      <c r="O503" s="70" t="str"/>
      <c r="P503" s="27" t="str"/>
      <c r="Q503" s="27" t="str"/>
      <c r="R503" s="27" t="str"/>
      <c r="S503" s="27" t="str"/>
      <c r="T503" s="27" t="str"/>
      <c r="U503" s="27" t="str"/>
      <c r="V503" s="27" t="str"/>
      <c r="W503" s="27" t="str"/>
      <c r="X503" s="71">
        <f>IF(OR(F503="",I503=""),"",ROUND((I503-F503)*1440,2))</f>
        <v/>
      </c>
      <c r="Y503" s="71">
        <f>IF(OR(M503&lt;&gt;"Yes",I503="",N503=""),"",ROUND((N503-I503)*1440,2))</f>
        <v/>
      </c>
      <c r="Z503" s="71">
        <f>IF(OR(F503="",O503=""),"",ROUND((O503-F503)*1440,2))</f>
        <v/>
      </c>
      <c r="AA503" s="72">
        <f>IF(E503="Yes",IF(OR(G503="",P503&lt;&gt;1),1,0),0)</f>
        <v/>
      </c>
      <c r="AB503" s="72">
        <f>IF(E503="Yes",IF(Q503="No",1,0),0)</f>
        <v/>
      </c>
      <c r="AC503" s="72">
        <f>IF(E503="Yes",IF(P503&gt;1,1,0),0)</f>
        <v/>
      </c>
      <c r="AD503" s="72">
        <f>IF(AND(E503="Yes",J503&lt;&gt;"",K503&lt;&gt;"",J503&lt;&gt;K503),1,0)</f>
        <v/>
      </c>
      <c r="AE503" s="72">
        <f>IF(E503="Yes",IF(OR(I503="",X503&gt;U503),1,0),0)</f>
        <v/>
      </c>
      <c r="AF503" s="72">
        <f>IF(M503="Yes",IF(OR(N503="",Y503&gt;V503),1,0),0)</f>
        <v/>
      </c>
      <c r="AG503" s="72">
        <f>IF(E503="Yes",IF(AND(AA503=0,AC503=0,AD503=0,AE503=0,J503&lt;&gt;"",K503&lt;&gt;""),1,0),0)</f>
        <v/>
      </c>
      <c r="AH503" s="27">
        <f>IF(E503&lt;&gt;"Yes","Excluded",IF(OR(AA503=1,AC503=1,AD503=1,AE503=1,AF503=1,AJ503=1),"Fail",IF(OR(AND(AB503=1,OR(R503&lt;&gt;"Yes",S503&lt;&gt;"Yes")),AK503=1),"Warning","Pass")))</f>
        <v/>
      </c>
      <c r="AI503" s="27" t="str"/>
      <c r="AJ503" s="73">
        <f>IF(E503="Yes",IF(OR(O503="",Z503&gt;W503),1,0),0)</f>
        <v/>
      </c>
      <c r="AK503" s="73">
        <f>IF(E503="Yes",IF(T503="Yes",0,1),0)</f>
        <v/>
      </c>
    </row>
    <row r="504">
      <c r="A504" s="27" t="str"/>
      <c r="B504" s="27" t="str"/>
      <c r="C504" s="27" t="str"/>
      <c r="D504" s="27" t="str"/>
      <c r="E504" s="27" t="str"/>
      <c r="F504" s="70" t="str"/>
      <c r="G504" s="70" t="str"/>
      <c r="H504" s="70" t="str"/>
      <c r="I504" s="70" t="str"/>
      <c r="J504" s="70" t="str"/>
      <c r="K504" s="70" t="str"/>
      <c r="L504" s="70" t="str"/>
      <c r="M504" s="70" t="str"/>
      <c r="N504" s="70" t="str"/>
      <c r="O504" s="70" t="str"/>
      <c r="P504" s="27" t="str"/>
      <c r="Q504" s="27" t="str"/>
      <c r="R504" s="27" t="str"/>
      <c r="S504" s="27" t="str"/>
      <c r="T504" s="27" t="str"/>
      <c r="U504" s="27" t="str"/>
      <c r="V504" s="27" t="str"/>
      <c r="W504" s="27" t="str"/>
      <c r="X504" s="71">
        <f>IF(OR(F504="",I504=""),"",ROUND((I504-F504)*1440,2))</f>
        <v/>
      </c>
      <c r="Y504" s="71">
        <f>IF(OR(M504&lt;&gt;"Yes",I504="",N504=""),"",ROUND((N504-I504)*1440,2))</f>
        <v/>
      </c>
      <c r="Z504" s="71">
        <f>IF(OR(F504="",O504=""),"",ROUND((O504-F504)*1440,2))</f>
        <v/>
      </c>
      <c r="AA504" s="72">
        <f>IF(E504="Yes",IF(OR(G504="",P504&lt;&gt;1),1,0),0)</f>
        <v/>
      </c>
      <c r="AB504" s="72">
        <f>IF(E504="Yes",IF(Q504="No",1,0),0)</f>
        <v/>
      </c>
      <c r="AC504" s="72">
        <f>IF(E504="Yes",IF(P504&gt;1,1,0),0)</f>
        <v/>
      </c>
      <c r="AD504" s="72">
        <f>IF(AND(E504="Yes",J504&lt;&gt;"",K504&lt;&gt;"",J504&lt;&gt;K504),1,0)</f>
        <v/>
      </c>
      <c r="AE504" s="72">
        <f>IF(E504="Yes",IF(OR(I504="",X504&gt;U504),1,0),0)</f>
        <v/>
      </c>
      <c r="AF504" s="72">
        <f>IF(M504="Yes",IF(OR(N504="",Y504&gt;V504),1,0),0)</f>
        <v/>
      </c>
      <c r="AG504" s="72">
        <f>IF(E504="Yes",IF(AND(AA504=0,AC504=0,AD504=0,AE504=0,J504&lt;&gt;"",K504&lt;&gt;""),1,0),0)</f>
        <v/>
      </c>
      <c r="AH504" s="27">
        <f>IF(E504&lt;&gt;"Yes","Excluded",IF(OR(AA504=1,AC504=1,AD504=1,AE504=1,AF504=1,AJ504=1),"Fail",IF(OR(AND(AB504=1,OR(R504&lt;&gt;"Yes",S504&lt;&gt;"Yes")),AK504=1),"Warning","Pass")))</f>
        <v/>
      </c>
      <c r="AI504" s="27" t="str"/>
      <c r="AJ504" s="73">
        <f>IF(E504="Yes",IF(OR(O504="",Z504&gt;W504),1,0),0)</f>
        <v/>
      </c>
      <c r="AK504" s="73">
        <f>IF(E504="Yes",IF(T504="Yes",0,1),0)</f>
        <v/>
      </c>
    </row>
  </sheetData>
  <mergeCells count="2">
    <mergeCell ref="A1:AK1"/>
    <mergeCell ref="A2:AK2"/>
  </mergeCells>
  <conditionalFormatting sqref="AH5:AH504">
    <cfRule type="expression" priority="1" dxfId="0">
      <formula>AH5="Pass"</formula>
    </cfRule>
    <cfRule type="expression" priority="2" dxfId="1">
      <formula>AH5="Warning"</formula>
    </cfRule>
    <cfRule type="expression" priority="3" dxfId="2">
      <formula>AH5="Fail"</formula>
    </cfRule>
  </conditionalFormatting>
  <dataValidations count="6">
    <dataValidation sqref="E5:E504" showDropDown="0" showInputMessage="0" showErrorMessage="0" allowBlank="0" type="list">
      <formula1>"Yes,No"</formula1>
    </dataValidation>
    <dataValidation sqref="M5:M504" showDropDown="0" showInputMessage="0" showErrorMessage="0" allowBlank="0" type="list">
      <formula1>"Yes,No"</formula1>
    </dataValidation>
    <dataValidation sqref="Q5:Q504" showDropDown="0" showInputMessage="0" showErrorMessage="0" allowBlank="0" type="list">
      <formula1>"Yes,No"</formula1>
    </dataValidation>
    <dataValidation sqref="R5:R504" showDropDown="0" showInputMessage="0" showErrorMessage="0" allowBlank="0" type="list">
      <formula1>"Yes,No"</formula1>
    </dataValidation>
    <dataValidation sqref="S5:S504" showDropDown="0" showInputMessage="0" showErrorMessage="0" allowBlank="0" type="list">
      <formula1>"Yes,No"</formula1>
    </dataValidation>
    <dataValidation sqref="T5:T504" showDropDown="0" showInputMessage="0" showErrorMessage="0" allowBlank="0" type="list">
      <formula1>"Yes,No"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Z50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4" customWidth="1" min="3" max="3"/>
    <col width="20" customWidth="1" min="4" max="4"/>
    <col width="22" customWidth="1" min="5" max="5"/>
    <col width="22" customWidth="1" min="6" max="6"/>
    <col width="24" customWidth="1" min="7" max="7"/>
    <col width="22" customWidth="1" min="8" max="8"/>
    <col width="24" customWidth="1" min="9" max="9"/>
    <col width="38" customWidth="1" min="10" max="10"/>
    <col width="36" customWidth="1" min="11" max="11"/>
    <col width="30" customWidth="1" min="12" max="12"/>
    <col width="20" customWidth="1" min="13" max="13"/>
    <col width="12" customWidth="1" min="14" max="14"/>
    <col width="12" customWidth="1" min="15" max="15"/>
    <col width="18" customWidth="1" min="16" max="16"/>
    <col width="38" customWidth="1" min="17" max="17"/>
    <col width="16" customWidth="1" min="18" max="18"/>
  </cols>
  <sheetData>
    <row r="1" ht="28" customHeight="1">
      <c r="A1" s="9" t="inlineStr">
        <is>
          <t>Audit evidence collection checklist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Attach or link every required artifact while it is still within retention. Missing evidence is recorded explicitly, not interpreted as proof of no failure.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 ht="30" customHeight="1">
      <c r="A4" s="21" t="inlineStr">
        <is>
          <t>Evidence ID</t>
        </is>
      </c>
      <c r="B4" s="21" t="inlineStr">
        <is>
          <t>Run ID</t>
        </is>
      </c>
      <c r="C4" s="21" t="inlineStr">
        <is>
          <t>Correlation ID</t>
        </is>
      </c>
      <c r="D4" s="21" t="inlineStr">
        <is>
          <t>Stage</t>
        </is>
      </c>
      <c r="E4" s="21" t="inlineStr">
        <is>
          <t>Evidence type</t>
        </is>
      </c>
      <c r="F4" s="21" t="inlineStr">
        <is>
          <t>System/source</t>
        </is>
      </c>
      <c r="G4" s="21" t="inlineStr">
        <is>
          <t>Record/run ID</t>
        </is>
      </c>
      <c r="H4" s="21" t="inlineStr">
        <is>
          <t>Captured UTC</t>
        </is>
      </c>
      <c r="I4" s="21" t="inlineStr">
        <is>
          <t>Workflow/rule version</t>
        </is>
      </c>
      <c r="J4" s="21" t="inlineStr">
        <is>
          <t>Field/value or event</t>
        </is>
      </c>
      <c r="K4" s="21" t="inlineStr">
        <is>
          <t>Direct link/path</t>
        </is>
      </c>
      <c r="L4" s="21" t="inlineStr">
        <is>
          <t>Screenshot/export filename</t>
        </is>
      </c>
      <c r="M4" s="21" t="inlineStr">
        <is>
          <t>Retention deadline</t>
        </is>
      </c>
      <c r="N4" s="21" t="inlineStr">
        <is>
          <t>Present?</t>
        </is>
      </c>
      <c r="O4" s="21" t="inlineStr">
        <is>
          <t>Complete?</t>
        </is>
      </c>
      <c r="P4" s="21" t="inlineStr">
        <is>
          <t>Collected by</t>
        </is>
      </c>
      <c r="Q4" s="21" t="inlineStr">
        <is>
          <t>Limitation / gap</t>
        </is>
      </c>
      <c r="R4" s="21" t="inlineStr">
        <is>
          <t>Source IDs</t>
        </is>
      </c>
    </row>
    <row r="5">
      <c r="A5" s="27" t="str"/>
      <c r="B5" s="27" t="str"/>
      <c r="C5" s="27" t="str"/>
      <c r="D5" s="27" t="inlineStr">
        <is>
          <t>Form submission</t>
        </is>
      </c>
      <c r="E5" s="27" t="inlineStr">
        <is>
          <t>Select type</t>
        </is>
      </c>
      <c r="F5" s="27" t="str"/>
      <c r="G5" s="27" t="str"/>
      <c r="H5" s="70" t="str"/>
      <c r="I5" s="27" t="str"/>
      <c r="J5" s="27" t="str"/>
      <c r="K5" s="27" t="str"/>
      <c r="L5" s="27" t="str"/>
      <c r="M5" s="74" t="str"/>
      <c r="N5" s="27" t="inlineStr">
        <is>
          <t>No</t>
        </is>
      </c>
      <c r="O5" s="27" t="inlineStr">
        <is>
          <t>No</t>
        </is>
      </c>
      <c r="P5" s="27" t="str"/>
      <c r="Q5" s="27" t="str"/>
      <c r="R5" s="27" t="str"/>
    </row>
    <row r="6">
      <c r="A6" s="30" t="str"/>
      <c r="B6" s="30" t="str"/>
      <c r="C6" s="30" t="str"/>
      <c r="D6" s="30" t="inlineStr">
        <is>
          <t>Field capture</t>
        </is>
      </c>
      <c r="E6" s="30" t="inlineStr">
        <is>
          <t>Select type</t>
        </is>
      </c>
      <c r="F6" s="30" t="str"/>
      <c r="G6" s="30" t="str"/>
      <c r="H6" s="75" t="str"/>
      <c r="I6" s="30" t="str"/>
      <c r="J6" s="30" t="str"/>
      <c r="K6" s="30" t="str"/>
      <c r="L6" s="30" t="str"/>
      <c r="M6" s="76" t="str"/>
      <c r="N6" s="30" t="inlineStr">
        <is>
          <t>No</t>
        </is>
      </c>
      <c r="O6" s="30" t="inlineStr">
        <is>
          <t>No</t>
        </is>
      </c>
      <c r="P6" s="30" t="str"/>
      <c r="Q6" s="30" t="str"/>
      <c r="R6" s="30" t="str"/>
    </row>
    <row r="7">
      <c r="A7" s="27" t="str"/>
      <c r="B7" s="27" t="str"/>
      <c r="C7" s="27" t="str"/>
      <c r="D7" s="27" t="inlineStr">
        <is>
          <t>Consent</t>
        </is>
      </c>
      <c r="E7" s="27" t="inlineStr">
        <is>
          <t>Select type</t>
        </is>
      </c>
      <c r="F7" s="27" t="str"/>
      <c r="G7" s="27" t="str"/>
      <c r="H7" s="70" t="str"/>
      <c r="I7" s="27" t="str"/>
      <c r="J7" s="27" t="str"/>
      <c r="K7" s="27" t="str"/>
      <c r="L7" s="27" t="str"/>
      <c r="M7" s="74" t="str"/>
      <c r="N7" s="27" t="inlineStr">
        <is>
          <t>No</t>
        </is>
      </c>
      <c r="O7" s="27" t="inlineStr">
        <is>
          <t>No</t>
        </is>
      </c>
      <c r="P7" s="27" t="str"/>
      <c r="Q7" s="27" t="str"/>
      <c r="R7" s="27" t="str"/>
    </row>
    <row r="8">
      <c r="A8" s="30" t="str"/>
      <c r="B8" s="30" t="str"/>
      <c r="C8" s="30" t="str"/>
      <c r="D8" s="30" t="inlineStr">
        <is>
          <t>Enrichment</t>
        </is>
      </c>
      <c r="E8" s="30" t="inlineStr">
        <is>
          <t>Select type</t>
        </is>
      </c>
      <c r="F8" s="30" t="str"/>
      <c r="G8" s="30" t="str"/>
      <c r="H8" s="75" t="str"/>
      <c r="I8" s="30" t="str"/>
      <c r="J8" s="30" t="str"/>
      <c r="K8" s="30" t="str"/>
      <c r="L8" s="30" t="str"/>
      <c r="M8" s="76" t="str"/>
      <c r="N8" s="30" t="inlineStr">
        <is>
          <t>No</t>
        </is>
      </c>
      <c r="O8" s="30" t="inlineStr">
        <is>
          <t>No</t>
        </is>
      </c>
      <c r="P8" s="30" t="str"/>
      <c r="Q8" s="30" t="str"/>
      <c r="R8" s="30" t="str"/>
    </row>
    <row r="9">
      <c r="A9" s="27" t="str"/>
      <c r="B9" s="27" t="str"/>
      <c r="C9" s="27" t="str"/>
      <c r="D9" s="27" t="inlineStr">
        <is>
          <t>Validation</t>
        </is>
      </c>
      <c r="E9" s="27" t="inlineStr">
        <is>
          <t>Select type</t>
        </is>
      </c>
      <c r="F9" s="27" t="str"/>
      <c r="G9" s="27" t="str"/>
      <c r="H9" s="70" t="str"/>
      <c r="I9" s="27" t="str"/>
      <c r="J9" s="27" t="str"/>
      <c r="K9" s="27" t="str"/>
      <c r="L9" s="27" t="str"/>
      <c r="M9" s="74" t="str"/>
      <c r="N9" s="27" t="inlineStr">
        <is>
          <t>No</t>
        </is>
      </c>
      <c r="O9" s="27" t="inlineStr">
        <is>
          <t>No</t>
        </is>
      </c>
      <c r="P9" s="27" t="str"/>
      <c r="Q9" s="27" t="str"/>
      <c r="R9" s="27" t="str"/>
    </row>
    <row r="10">
      <c r="A10" s="30" t="str"/>
      <c r="B10" s="30" t="str"/>
      <c r="C10" s="30" t="str"/>
      <c r="D10" s="30" t="inlineStr">
        <is>
          <t>Deduplication</t>
        </is>
      </c>
      <c r="E10" s="30" t="inlineStr">
        <is>
          <t>Select type</t>
        </is>
      </c>
      <c r="F10" s="30" t="str"/>
      <c r="G10" s="30" t="str"/>
      <c r="H10" s="75" t="str"/>
      <c r="I10" s="30" t="str"/>
      <c r="J10" s="30" t="str"/>
      <c r="K10" s="30" t="str"/>
      <c r="L10" s="30" t="str"/>
      <c r="M10" s="76" t="str"/>
      <c r="N10" s="30" t="inlineStr">
        <is>
          <t>No</t>
        </is>
      </c>
      <c r="O10" s="30" t="inlineStr">
        <is>
          <t>No</t>
        </is>
      </c>
      <c r="P10" s="30" t="str"/>
      <c r="Q10" s="30" t="str"/>
      <c r="R10" s="30" t="str"/>
    </row>
    <row r="11">
      <c r="A11" s="27" t="str"/>
      <c r="B11" s="27" t="str"/>
      <c r="C11" s="27" t="str"/>
      <c r="D11" s="27" t="inlineStr">
        <is>
          <t>Account matching</t>
        </is>
      </c>
      <c r="E11" s="27" t="inlineStr">
        <is>
          <t>Select type</t>
        </is>
      </c>
      <c r="F11" s="27" t="str"/>
      <c r="G11" s="27" t="str"/>
      <c r="H11" s="70" t="str"/>
      <c r="I11" s="27" t="str"/>
      <c r="J11" s="27" t="str"/>
      <c r="K11" s="27" t="str"/>
      <c r="L11" s="27" t="str"/>
      <c r="M11" s="74" t="str"/>
      <c r="N11" s="27" t="inlineStr">
        <is>
          <t>No</t>
        </is>
      </c>
      <c r="O11" s="27" t="inlineStr">
        <is>
          <t>No</t>
        </is>
      </c>
      <c r="P11" s="27" t="str"/>
      <c r="Q11" s="27" t="str"/>
      <c r="R11" s="27" t="str"/>
    </row>
    <row r="12">
      <c r="A12" s="30" t="str"/>
      <c r="B12" s="30" t="str"/>
      <c r="C12" s="30" t="str"/>
      <c r="D12" s="30" t="inlineStr">
        <is>
          <t>Qualification</t>
        </is>
      </c>
      <c r="E12" s="30" t="inlineStr">
        <is>
          <t>Select type</t>
        </is>
      </c>
      <c r="F12" s="30" t="str"/>
      <c r="G12" s="30" t="str"/>
      <c r="H12" s="75" t="str"/>
      <c r="I12" s="30" t="str"/>
      <c r="J12" s="30" t="str"/>
      <c r="K12" s="30" t="str"/>
      <c r="L12" s="30" t="str"/>
      <c r="M12" s="76" t="str"/>
      <c r="N12" s="30" t="inlineStr">
        <is>
          <t>No</t>
        </is>
      </c>
      <c r="O12" s="30" t="inlineStr">
        <is>
          <t>No</t>
        </is>
      </c>
      <c r="P12" s="30" t="str"/>
      <c r="Q12" s="30" t="str"/>
      <c r="R12" s="30" t="str"/>
    </row>
    <row r="13">
      <c r="A13" s="27" t="str"/>
      <c r="B13" s="27" t="str"/>
      <c r="C13" s="27" t="str"/>
      <c r="D13" s="27" t="inlineStr">
        <is>
          <t>Routing decision</t>
        </is>
      </c>
      <c r="E13" s="27" t="inlineStr">
        <is>
          <t>Select type</t>
        </is>
      </c>
      <c r="F13" s="27" t="str"/>
      <c r="G13" s="27" t="str"/>
      <c r="H13" s="70" t="str"/>
      <c r="I13" s="27" t="str"/>
      <c r="J13" s="27" t="str"/>
      <c r="K13" s="27" t="str"/>
      <c r="L13" s="27" t="str"/>
      <c r="M13" s="74" t="str"/>
      <c r="N13" s="27" t="inlineStr">
        <is>
          <t>No</t>
        </is>
      </c>
      <c r="O13" s="27" t="inlineStr">
        <is>
          <t>No</t>
        </is>
      </c>
      <c r="P13" s="27" t="str"/>
      <c r="Q13" s="27" t="str"/>
      <c r="R13" s="27" t="str"/>
    </row>
    <row r="14">
      <c r="A14" s="30" t="str"/>
      <c r="B14" s="30" t="str"/>
      <c r="C14" s="30" t="str"/>
      <c r="D14" s="30" t="inlineStr">
        <is>
          <t>Owner assignment</t>
        </is>
      </c>
      <c r="E14" s="30" t="inlineStr">
        <is>
          <t>Select type</t>
        </is>
      </c>
      <c r="F14" s="30" t="str"/>
      <c r="G14" s="30" t="str"/>
      <c r="H14" s="75" t="str"/>
      <c r="I14" s="30" t="str"/>
      <c r="J14" s="30" t="str"/>
      <c r="K14" s="30" t="str"/>
      <c r="L14" s="30" t="str"/>
      <c r="M14" s="76" t="str"/>
      <c r="N14" s="30" t="inlineStr">
        <is>
          <t>No</t>
        </is>
      </c>
      <c r="O14" s="30" t="inlineStr">
        <is>
          <t>No</t>
        </is>
      </c>
      <c r="P14" s="30" t="str"/>
      <c r="Q14" s="30" t="str"/>
      <c r="R14" s="30" t="str"/>
    </row>
    <row r="15">
      <c r="A15" s="27" t="str"/>
      <c r="B15" s="27" t="str"/>
      <c r="C15" s="27" t="str"/>
      <c r="D15" s="27" t="inlineStr">
        <is>
          <t>Notification</t>
        </is>
      </c>
      <c r="E15" s="27" t="inlineStr">
        <is>
          <t>Select type</t>
        </is>
      </c>
      <c r="F15" s="27" t="str"/>
      <c r="G15" s="27" t="str"/>
      <c r="H15" s="70" t="str"/>
      <c r="I15" s="27" t="str"/>
      <c r="J15" s="27" t="str"/>
      <c r="K15" s="27" t="str"/>
      <c r="L15" s="27" t="str"/>
      <c r="M15" s="74" t="str"/>
      <c r="N15" s="27" t="inlineStr">
        <is>
          <t>No</t>
        </is>
      </c>
      <c r="O15" s="27" t="inlineStr">
        <is>
          <t>No</t>
        </is>
      </c>
      <c r="P15" s="27" t="str"/>
      <c r="Q15" s="27" t="str"/>
      <c r="R15" s="27" t="str"/>
    </row>
    <row r="16">
      <c r="A16" s="30" t="str"/>
      <c r="B16" s="30" t="str"/>
      <c r="C16" s="30" t="str"/>
      <c r="D16" s="30" t="inlineStr">
        <is>
          <t>Acceptance</t>
        </is>
      </c>
      <c r="E16" s="30" t="inlineStr">
        <is>
          <t>Select type</t>
        </is>
      </c>
      <c r="F16" s="30" t="str"/>
      <c r="G16" s="30" t="str"/>
      <c r="H16" s="75" t="str"/>
      <c r="I16" s="30" t="str"/>
      <c r="J16" s="30" t="str"/>
      <c r="K16" s="30" t="str"/>
      <c r="L16" s="30" t="str"/>
      <c r="M16" s="76" t="str"/>
      <c r="N16" s="30" t="inlineStr">
        <is>
          <t>No</t>
        </is>
      </c>
      <c r="O16" s="30" t="inlineStr">
        <is>
          <t>No</t>
        </is>
      </c>
      <c r="P16" s="30" t="str"/>
      <c r="Q16" s="30" t="str"/>
      <c r="R16" s="30" t="str"/>
    </row>
    <row r="17">
      <c r="A17" s="27" t="str"/>
      <c r="B17" s="27" t="str"/>
      <c r="C17" s="27" t="str"/>
      <c r="D17" s="27" t="inlineStr">
        <is>
          <t>First action</t>
        </is>
      </c>
      <c r="E17" s="27" t="inlineStr">
        <is>
          <t>Select type</t>
        </is>
      </c>
      <c r="F17" s="27" t="str"/>
      <c r="G17" s="27" t="str"/>
      <c r="H17" s="70" t="str"/>
      <c r="I17" s="27" t="str"/>
      <c r="J17" s="27" t="str"/>
      <c r="K17" s="27" t="str"/>
      <c r="L17" s="27" t="str"/>
      <c r="M17" s="74" t="str"/>
      <c r="N17" s="27" t="inlineStr">
        <is>
          <t>No</t>
        </is>
      </c>
      <c r="O17" s="27" t="inlineStr">
        <is>
          <t>No</t>
        </is>
      </c>
      <c r="P17" s="27" t="str"/>
      <c r="Q17" s="27" t="str"/>
      <c r="R17" s="27" t="str"/>
    </row>
    <row r="18">
      <c r="H18" s="77" t="n"/>
      <c r="M18" s="78" t="n"/>
    </row>
    <row r="19">
      <c r="H19" s="77" t="n"/>
      <c r="M19" s="78" t="n"/>
    </row>
    <row r="20">
      <c r="H20" s="77" t="n"/>
      <c r="M20" s="78" t="n"/>
    </row>
    <row r="21">
      <c r="H21" s="77" t="n"/>
      <c r="M21" s="78" t="n"/>
    </row>
    <row r="22">
      <c r="H22" s="77" t="n"/>
      <c r="M22" s="78" t="n"/>
    </row>
    <row r="23">
      <c r="H23" s="77" t="n"/>
      <c r="M23" s="78" t="n"/>
    </row>
    <row r="24">
      <c r="H24" s="77" t="n"/>
      <c r="M24" s="78" t="n"/>
    </row>
    <row r="25">
      <c r="H25" s="77" t="n"/>
      <c r="M25" s="78" t="n"/>
    </row>
    <row r="26">
      <c r="H26" s="77" t="n"/>
      <c r="M26" s="78" t="n"/>
    </row>
    <row r="27">
      <c r="H27" s="77" t="n"/>
      <c r="M27" s="78" t="n"/>
    </row>
    <row r="28">
      <c r="H28" s="77" t="n"/>
      <c r="M28" s="78" t="n"/>
    </row>
    <row r="29">
      <c r="H29" s="77" t="n"/>
      <c r="M29" s="78" t="n"/>
    </row>
    <row r="30">
      <c r="H30" s="77" t="n"/>
      <c r="M30" s="78" t="n"/>
    </row>
    <row r="31">
      <c r="H31" s="77" t="n"/>
      <c r="M31" s="78" t="n"/>
    </row>
    <row r="32">
      <c r="H32" s="77" t="n"/>
      <c r="M32" s="78" t="n"/>
    </row>
    <row r="33">
      <c r="H33" s="77" t="n"/>
      <c r="M33" s="78" t="n"/>
    </row>
    <row r="34">
      <c r="H34" s="77" t="n"/>
      <c r="M34" s="78" t="n"/>
    </row>
    <row r="35">
      <c r="H35" s="77" t="n"/>
      <c r="M35" s="78" t="n"/>
    </row>
    <row r="36">
      <c r="H36" s="77" t="n"/>
      <c r="M36" s="78" t="n"/>
    </row>
    <row r="37">
      <c r="H37" s="77" t="n"/>
      <c r="M37" s="78" t="n"/>
    </row>
    <row r="38">
      <c r="H38" s="77" t="n"/>
      <c r="M38" s="78" t="n"/>
    </row>
    <row r="39">
      <c r="H39" s="77" t="n"/>
      <c r="M39" s="78" t="n"/>
    </row>
    <row r="40">
      <c r="H40" s="77" t="n"/>
      <c r="M40" s="78" t="n"/>
    </row>
    <row r="41">
      <c r="H41" s="77" t="n"/>
      <c r="M41" s="78" t="n"/>
    </row>
    <row r="42">
      <c r="H42" s="77" t="n"/>
      <c r="M42" s="78" t="n"/>
    </row>
    <row r="43">
      <c r="H43" s="77" t="n"/>
      <c r="M43" s="78" t="n"/>
    </row>
    <row r="44">
      <c r="H44" s="77" t="n"/>
      <c r="M44" s="78" t="n"/>
    </row>
    <row r="45">
      <c r="H45" s="77" t="n"/>
      <c r="M45" s="78" t="n"/>
    </row>
    <row r="46">
      <c r="H46" s="77" t="n"/>
      <c r="M46" s="78" t="n"/>
    </row>
    <row r="47">
      <c r="H47" s="77" t="n"/>
      <c r="M47" s="78" t="n"/>
    </row>
    <row r="48">
      <c r="H48" s="77" t="n"/>
      <c r="M48" s="78" t="n"/>
    </row>
    <row r="49">
      <c r="H49" s="77" t="n"/>
      <c r="M49" s="78" t="n"/>
    </row>
    <row r="50">
      <c r="H50" s="77" t="n"/>
      <c r="M50" s="78" t="n"/>
    </row>
    <row r="51">
      <c r="H51" s="77" t="n"/>
      <c r="M51" s="78" t="n"/>
    </row>
    <row r="52">
      <c r="H52" s="77" t="n"/>
      <c r="M52" s="78" t="n"/>
    </row>
    <row r="53">
      <c r="H53" s="77" t="n"/>
      <c r="M53" s="78" t="n"/>
    </row>
    <row r="54">
      <c r="H54" s="77" t="n"/>
      <c r="M54" s="78" t="n"/>
    </row>
    <row r="55">
      <c r="H55" s="77" t="n"/>
      <c r="M55" s="78" t="n"/>
    </row>
    <row r="56">
      <c r="H56" s="77" t="n"/>
      <c r="M56" s="78" t="n"/>
    </row>
    <row r="57">
      <c r="H57" s="77" t="n"/>
      <c r="M57" s="78" t="n"/>
    </row>
    <row r="58">
      <c r="H58" s="77" t="n"/>
      <c r="M58" s="78" t="n"/>
    </row>
    <row r="59">
      <c r="H59" s="77" t="n"/>
      <c r="M59" s="78" t="n"/>
    </row>
    <row r="60">
      <c r="H60" s="77" t="n"/>
      <c r="M60" s="78" t="n"/>
    </row>
    <row r="61">
      <c r="H61" s="77" t="n"/>
      <c r="M61" s="78" t="n"/>
    </row>
    <row r="62">
      <c r="H62" s="77" t="n"/>
      <c r="M62" s="78" t="n"/>
    </row>
    <row r="63">
      <c r="H63" s="77" t="n"/>
      <c r="M63" s="78" t="n"/>
    </row>
    <row r="64">
      <c r="H64" s="77" t="n"/>
      <c r="M64" s="78" t="n"/>
    </row>
    <row r="65">
      <c r="H65" s="77" t="n"/>
      <c r="M65" s="78" t="n"/>
    </row>
    <row r="66">
      <c r="H66" s="77" t="n"/>
      <c r="M66" s="78" t="n"/>
    </row>
    <row r="67">
      <c r="H67" s="77" t="n"/>
      <c r="M67" s="78" t="n"/>
    </row>
    <row r="68">
      <c r="H68" s="77" t="n"/>
      <c r="M68" s="78" t="n"/>
    </row>
    <row r="69">
      <c r="H69" s="77" t="n"/>
      <c r="M69" s="78" t="n"/>
    </row>
    <row r="70">
      <c r="H70" s="77" t="n"/>
      <c r="M70" s="78" t="n"/>
    </row>
    <row r="71">
      <c r="H71" s="77" t="n"/>
      <c r="M71" s="78" t="n"/>
    </row>
    <row r="72">
      <c r="H72" s="77" t="n"/>
      <c r="M72" s="78" t="n"/>
    </row>
    <row r="73">
      <c r="H73" s="77" t="n"/>
      <c r="M73" s="78" t="n"/>
    </row>
    <row r="74">
      <c r="H74" s="77" t="n"/>
      <c r="M74" s="78" t="n"/>
    </row>
    <row r="75">
      <c r="H75" s="77" t="n"/>
      <c r="M75" s="78" t="n"/>
    </row>
    <row r="76">
      <c r="H76" s="77" t="n"/>
      <c r="M76" s="78" t="n"/>
    </row>
    <row r="77">
      <c r="H77" s="77" t="n"/>
      <c r="M77" s="78" t="n"/>
    </row>
    <row r="78">
      <c r="H78" s="77" t="n"/>
      <c r="M78" s="78" t="n"/>
    </row>
    <row r="79">
      <c r="H79" s="77" t="n"/>
      <c r="M79" s="78" t="n"/>
    </row>
    <row r="80">
      <c r="H80" s="77" t="n"/>
      <c r="M80" s="78" t="n"/>
    </row>
    <row r="81">
      <c r="H81" s="77" t="n"/>
      <c r="M81" s="78" t="n"/>
    </row>
    <row r="82">
      <c r="H82" s="77" t="n"/>
      <c r="M82" s="78" t="n"/>
    </row>
    <row r="83">
      <c r="H83" s="77" t="n"/>
      <c r="M83" s="78" t="n"/>
    </row>
    <row r="84">
      <c r="H84" s="77" t="n"/>
      <c r="M84" s="78" t="n"/>
    </row>
    <row r="85">
      <c r="H85" s="77" t="n"/>
      <c r="M85" s="78" t="n"/>
    </row>
    <row r="86">
      <c r="H86" s="77" t="n"/>
      <c r="M86" s="78" t="n"/>
    </row>
    <row r="87">
      <c r="H87" s="77" t="n"/>
      <c r="M87" s="78" t="n"/>
    </row>
    <row r="88">
      <c r="H88" s="77" t="n"/>
      <c r="M88" s="78" t="n"/>
    </row>
    <row r="89">
      <c r="H89" s="77" t="n"/>
      <c r="M89" s="78" t="n"/>
    </row>
    <row r="90">
      <c r="H90" s="77" t="n"/>
      <c r="M90" s="78" t="n"/>
    </row>
    <row r="91">
      <c r="H91" s="77" t="n"/>
      <c r="M91" s="78" t="n"/>
    </row>
    <row r="92">
      <c r="H92" s="77" t="n"/>
      <c r="M92" s="78" t="n"/>
    </row>
    <row r="93">
      <c r="H93" s="77" t="n"/>
      <c r="M93" s="78" t="n"/>
    </row>
    <row r="94">
      <c r="H94" s="77" t="n"/>
      <c r="M94" s="78" t="n"/>
    </row>
    <row r="95">
      <c r="H95" s="77" t="n"/>
      <c r="M95" s="78" t="n"/>
    </row>
    <row r="96">
      <c r="H96" s="77" t="n"/>
      <c r="M96" s="78" t="n"/>
    </row>
    <row r="97">
      <c r="H97" s="77" t="n"/>
      <c r="M97" s="78" t="n"/>
    </row>
    <row r="98">
      <c r="H98" s="77" t="n"/>
      <c r="M98" s="78" t="n"/>
    </row>
    <row r="99">
      <c r="H99" s="77" t="n"/>
      <c r="M99" s="78" t="n"/>
    </row>
    <row r="100">
      <c r="H100" s="77" t="n"/>
      <c r="M100" s="78" t="n"/>
    </row>
    <row r="101">
      <c r="H101" s="77" t="n"/>
      <c r="M101" s="78" t="n"/>
    </row>
    <row r="102">
      <c r="H102" s="77" t="n"/>
      <c r="M102" s="78" t="n"/>
    </row>
    <row r="103">
      <c r="H103" s="77" t="n"/>
      <c r="M103" s="78" t="n"/>
    </row>
    <row r="104">
      <c r="H104" s="77" t="n"/>
      <c r="M104" s="78" t="n"/>
    </row>
    <row r="105">
      <c r="H105" s="77" t="n"/>
      <c r="M105" s="78" t="n"/>
    </row>
    <row r="106">
      <c r="H106" s="77" t="n"/>
      <c r="M106" s="78" t="n"/>
    </row>
    <row r="107">
      <c r="H107" s="77" t="n"/>
      <c r="M107" s="78" t="n"/>
    </row>
    <row r="108">
      <c r="H108" s="77" t="n"/>
      <c r="M108" s="78" t="n"/>
    </row>
    <row r="109">
      <c r="H109" s="77" t="n"/>
      <c r="M109" s="78" t="n"/>
    </row>
    <row r="110">
      <c r="H110" s="77" t="n"/>
      <c r="M110" s="78" t="n"/>
    </row>
    <row r="111">
      <c r="H111" s="77" t="n"/>
      <c r="M111" s="78" t="n"/>
    </row>
    <row r="112">
      <c r="H112" s="77" t="n"/>
      <c r="M112" s="78" t="n"/>
    </row>
    <row r="113">
      <c r="H113" s="77" t="n"/>
      <c r="M113" s="78" t="n"/>
    </row>
    <row r="114">
      <c r="H114" s="77" t="n"/>
      <c r="M114" s="78" t="n"/>
    </row>
    <row r="115">
      <c r="H115" s="77" t="n"/>
      <c r="M115" s="78" t="n"/>
    </row>
    <row r="116">
      <c r="H116" s="77" t="n"/>
      <c r="M116" s="78" t="n"/>
    </row>
    <row r="117">
      <c r="H117" s="77" t="n"/>
      <c r="M117" s="78" t="n"/>
    </row>
    <row r="118">
      <c r="H118" s="77" t="n"/>
      <c r="M118" s="78" t="n"/>
    </row>
    <row r="119">
      <c r="H119" s="77" t="n"/>
      <c r="M119" s="78" t="n"/>
    </row>
    <row r="120">
      <c r="H120" s="77" t="n"/>
      <c r="M120" s="78" t="n"/>
    </row>
    <row r="121">
      <c r="H121" s="77" t="n"/>
      <c r="M121" s="78" t="n"/>
    </row>
    <row r="122">
      <c r="H122" s="77" t="n"/>
      <c r="M122" s="78" t="n"/>
    </row>
    <row r="123">
      <c r="H123" s="77" t="n"/>
      <c r="M123" s="78" t="n"/>
    </row>
    <row r="124">
      <c r="H124" s="77" t="n"/>
      <c r="M124" s="78" t="n"/>
    </row>
    <row r="125">
      <c r="H125" s="77" t="n"/>
      <c r="M125" s="78" t="n"/>
    </row>
    <row r="126">
      <c r="H126" s="77" t="n"/>
      <c r="M126" s="78" t="n"/>
    </row>
    <row r="127">
      <c r="H127" s="77" t="n"/>
      <c r="M127" s="78" t="n"/>
    </row>
    <row r="128">
      <c r="H128" s="77" t="n"/>
      <c r="M128" s="78" t="n"/>
    </row>
    <row r="129">
      <c r="H129" s="77" t="n"/>
      <c r="M129" s="78" t="n"/>
    </row>
    <row r="130">
      <c r="H130" s="77" t="n"/>
      <c r="M130" s="78" t="n"/>
    </row>
    <row r="131">
      <c r="H131" s="77" t="n"/>
      <c r="M131" s="78" t="n"/>
    </row>
    <row r="132">
      <c r="H132" s="77" t="n"/>
      <c r="M132" s="78" t="n"/>
    </row>
    <row r="133">
      <c r="H133" s="77" t="n"/>
      <c r="M133" s="78" t="n"/>
    </row>
    <row r="134">
      <c r="H134" s="77" t="n"/>
      <c r="M134" s="78" t="n"/>
    </row>
    <row r="135">
      <c r="H135" s="77" t="n"/>
      <c r="M135" s="78" t="n"/>
    </row>
    <row r="136">
      <c r="H136" s="77" t="n"/>
      <c r="M136" s="78" t="n"/>
    </row>
    <row r="137">
      <c r="H137" s="77" t="n"/>
      <c r="M137" s="78" t="n"/>
    </row>
    <row r="138">
      <c r="H138" s="77" t="n"/>
      <c r="M138" s="78" t="n"/>
    </row>
    <row r="139">
      <c r="H139" s="77" t="n"/>
      <c r="M139" s="78" t="n"/>
    </row>
    <row r="140">
      <c r="H140" s="77" t="n"/>
      <c r="M140" s="78" t="n"/>
    </row>
    <row r="141">
      <c r="H141" s="77" t="n"/>
      <c r="M141" s="78" t="n"/>
    </row>
    <row r="142">
      <c r="H142" s="77" t="n"/>
      <c r="M142" s="78" t="n"/>
    </row>
    <row r="143">
      <c r="H143" s="77" t="n"/>
      <c r="M143" s="78" t="n"/>
    </row>
    <row r="144">
      <c r="H144" s="77" t="n"/>
      <c r="M144" s="78" t="n"/>
    </row>
    <row r="145">
      <c r="H145" s="77" t="n"/>
      <c r="M145" s="78" t="n"/>
    </row>
    <row r="146">
      <c r="H146" s="77" t="n"/>
      <c r="M146" s="78" t="n"/>
    </row>
    <row r="147">
      <c r="H147" s="77" t="n"/>
      <c r="M147" s="78" t="n"/>
    </row>
    <row r="148">
      <c r="H148" s="77" t="n"/>
      <c r="M148" s="78" t="n"/>
    </row>
    <row r="149">
      <c r="H149" s="77" t="n"/>
      <c r="M149" s="78" t="n"/>
    </row>
    <row r="150">
      <c r="H150" s="77" t="n"/>
      <c r="M150" s="78" t="n"/>
    </row>
    <row r="151">
      <c r="H151" s="77" t="n"/>
      <c r="M151" s="78" t="n"/>
    </row>
    <row r="152">
      <c r="H152" s="77" t="n"/>
      <c r="M152" s="78" t="n"/>
    </row>
    <row r="153">
      <c r="H153" s="77" t="n"/>
      <c r="M153" s="78" t="n"/>
    </row>
    <row r="154">
      <c r="H154" s="77" t="n"/>
      <c r="M154" s="78" t="n"/>
    </row>
    <row r="155">
      <c r="H155" s="77" t="n"/>
      <c r="M155" s="78" t="n"/>
    </row>
    <row r="156">
      <c r="H156" s="77" t="n"/>
      <c r="M156" s="78" t="n"/>
    </row>
    <row r="157">
      <c r="H157" s="77" t="n"/>
      <c r="M157" s="78" t="n"/>
    </row>
    <row r="158">
      <c r="H158" s="77" t="n"/>
      <c r="M158" s="78" t="n"/>
    </row>
    <row r="159">
      <c r="H159" s="77" t="n"/>
      <c r="M159" s="78" t="n"/>
    </row>
    <row r="160">
      <c r="H160" s="77" t="n"/>
      <c r="M160" s="78" t="n"/>
    </row>
    <row r="161">
      <c r="H161" s="77" t="n"/>
      <c r="M161" s="78" t="n"/>
    </row>
    <row r="162">
      <c r="H162" s="77" t="n"/>
      <c r="M162" s="78" t="n"/>
    </row>
    <row r="163">
      <c r="H163" s="77" t="n"/>
      <c r="M163" s="78" t="n"/>
    </row>
    <row r="164">
      <c r="H164" s="77" t="n"/>
      <c r="M164" s="78" t="n"/>
    </row>
    <row r="165">
      <c r="H165" s="77" t="n"/>
      <c r="M165" s="78" t="n"/>
    </row>
    <row r="166">
      <c r="H166" s="77" t="n"/>
      <c r="M166" s="78" t="n"/>
    </row>
    <row r="167">
      <c r="H167" s="77" t="n"/>
      <c r="M167" s="78" t="n"/>
    </row>
    <row r="168">
      <c r="H168" s="77" t="n"/>
      <c r="M168" s="78" t="n"/>
    </row>
    <row r="169">
      <c r="H169" s="77" t="n"/>
      <c r="M169" s="78" t="n"/>
    </row>
    <row r="170">
      <c r="H170" s="77" t="n"/>
      <c r="M170" s="78" t="n"/>
    </row>
    <row r="171">
      <c r="H171" s="77" t="n"/>
      <c r="M171" s="78" t="n"/>
    </row>
    <row r="172">
      <c r="H172" s="77" t="n"/>
      <c r="M172" s="78" t="n"/>
    </row>
    <row r="173">
      <c r="H173" s="77" t="n"/>
      <c r="M173" s="78" t="n"/>
    </row>
    <row r="174">
      <c r="H174" s="77" t="n"/>
      <c r="M174" s="78" t="n"/>
    </row>
    <row r="175">
      <c r="H175" s="77" t="n"/>
      <c r="M175" s="78" t="n"/>
    </row>
    <row r="176">
      <c r="H176" s="77" t="n"/>
      <c r="M176" s="78" t="n"/>
    </row>
    <row r="177">
      <c r="H177" s="77" t="n"/>
      <c r="M177" s="78" t="n"/>
    </row>
    <row r="178">
      <c r="H178" s="77" t="n"/>
      <c r="M178" s="78" t="n"/>
    </row>
    <row r="179">
      <c r="H179" s="77" t="n"/>
      <c r="M179" s="78" t="n"/>
    </row>
    <row r="180">
      <c r="H180" s="77" t="n"/>
      <c r="M180" s="78" t="n"/>
    </row>
    <row r="181">
      <c r="H181" s="77" t="n"/>
      <c r="M181" s="78" t="n"/>
    </row>
    <row r="182">
      <c r="H182" s="77" t="n"/>
      <c r="M182" s="78" t="n"/>
    </row>
    <row r="183">
      <c r="H183" s="77" t="n"/>
      <c r="M183" s="78" t="n"/>
    </row>
    <row r="184">
      <c r="H184" s="77" t="n"/>
      <c r="M184" s="78" t="n"/>
    </row>
    <row r="185">
      <c r="H185" s="77" t="n"/>
      <c r="M185" s="78" t="n"/>
    </row>
    <row r="186">
      <c r="H186" s="77" t="n"/>
      <c r="M186" s="78" t="n"/>
    </row>
    <row r="187">
      <c r="H187" s="77" t="n"/>
      <c r="M187" s="78" t="n"/>
    </row>
    <row r="188">
      <c r="H188" s="77" t="n"/>
      <c r="M188" s="78" t="n"/>
    </row>
    <row r="189">
      <c r="H189" s="77" t="n"/>
      <c r="M189" s="78" t="n"/>
    </row>
    <row r="190">
      <c r="H190" s="77" t="n"/>
      <c r="M190" s="78" t="n"/>
    </row>
    <row r="191">
      <c r="H191" s="77" t="n"/>
      <c r="M191" s="78" t="n"/>
    </row>
    <row r="192">
      <c r="H192" s="77" t="n"/>
      <c r="M192" s="78" t="n"/>
    </row>
    <row r="193">
      <c r="H193" s="77" t="n"/>
      <c r="M193" s="78" t="n"/>
    </row>
    <row r="194">
      <c r="H194" s="77" t="n"/>
      <c r="M194" s="78" t="n"/>
    </row>
    <row r="195">
      <c r="H195" s="77" t="n"/>
      <c r="M195" s="78" t="n"/>
    </row>
    <row r="196">
      <c r="H196" s="77" t="n"/>
      <c r="M196" s="78" t="n"/>
    </row>
    <row r="197">
      <c r="H197" s="77" t="n"/>
      <c r="M197" s="78" t="n"/>
    </row>
    <row r="198">
      <c r="H198" s="77" t="n"/>
      <c r="M198" s="78" t="n"/>
    </row>
    <row r="199">
      <c r="H199" s="77" t="n"/>
      <c r="M199" s="78" t="n"/>
    </row>
    <row r="200">
      <c r="H200" s="77" t="n"/>
      <c r="M200" s="78" t="n"/>
    </row>
    <row r="201">
      <c r="H201" s="77" t="n"/>
      <c r="M201" s="78" t="n"/>
    </row>
    <row r="202">
      <c r="H202" s="77" t="n"/>
      <c r="M202" s="78" t="n"/>
    </row>
    <row r="203">
      <c r="H203" s="77" t="n"/>
      <c r="M203" s="78" t="n"/>
    </row>
    <row r="204">
      <c r="H204" s="77" t="n"/>
      <c r="M204" s="78" t="n"/>
    </row>
    <row r="205">
      <c r="H205" s="77" t="n"/>
      <c r="M205" s="78" t="n"/>
    </row>
    <row r="206">
      <c r="H206" s="77" t="n"/>
      <c r="M206" s="78" t="n"/>
    </row>
    <row r="207">
      <c r="H207" s="77" t="n"/>
      <c r="M207" s="78" t="n"/>
    </row>
    <row r="208">
      <c r="H208" s="77" t="n"/>
      <c r="M208" s="78" t="n"/>
    </row>
    <row r="209">
      <c r="H209" s="77" t="n"/>
      <c r="M209" s="78" t="n"/>
    </row>
    <row r="210">
      <c r="H210" s="77" t="n"/>
      <c r="M210" s="78" t="n"/>
    </row>
    <row r="211">
      <c r="H211" s="77" t="n"/>
      <c r="M211" s="78" t="n"/>
    </row>
    <row r="212">
      <c r="H212" s="77" t="n"/>
      <c r="M212" s="78" t="n"/>
    </row>
    <row r="213">
      <c r="H213" s="77" t="n"/>
      <c r="M213" s="78" t="n"/>
    </row>
    <row r="214">
      <c r="H214" s="77" t="n"/>
      <c r="M214" s="78" t="n"/>
    </row>
    <row r="215">
      <c r="H215" s="77" t="n"/>
      <c r="M215" s="78" t="n"/>
    </row>
    <row r="216">
      <c r="H216" s="77" t="n"/>
      <c r="M216" s="78" t="n"/>
    </row>
    <row r="217">
      <c r="H217" s="77" t="n"/>
      <c r="M217" s="78" t="n"/>
    </row>
    <row r="218">
      <c r="H218" s="77" t="n"/>
      <c r="M218" s="78" t="n"/>
    </row>
    <row r="219">
      <c r="H219" s="77" t="n"/>
      <c r="M219" s="78" t="n"/>
    </row>
    <row r="220">
      <c r="H220" s="77" t="n"/>
      <c r="M220" s="78" t="n"/>
    </row>
    <row r="221">
      <c r="H221" s="77" t="n"/>
      <c r="M221" s="78" t="n"/>
    </row>
    <row r="222">
      <c r="H222" s="77" t="n"/>
      <c r="M222" s="78" t="n"/>
    </row>
    <row r="223">
      <c r="H223" s="77" t="n"/>
      <c r="M223" s="78" t="n"/>
    </row>
    <row r="224">
      <c r="H224" s="77" t="n"/>
      <c r="M224" s="78" t="n"/>
    </row>
    <row r="225">
      <c r="H225" s="77" t="n"/>
      <c r="M225" s="78" t="n"/>
    </row>
    <row r="226">
      <c r="H226" s="77" t="n"/>
      <c r="M226" s="78" t="n"/>
    </row>
    <row r="227">
      <c r="H227" s="77" t="n"/>
      <c r="M227" s="78" t="n"/>
    </row>
    <row r="228">
      <c r="H228" s="77" t="n"/>
      <c r="M228" s="78" t="n"/>
    </row>
    <row r="229">
      <c r="H229" s="77" t="n"/>
      <c r="M229" s="78" t="n"/>
    </row>
    <row r="230">
      <c r="H230" s="77" t="n"/>
      <c r="M230" s="78" t="n"/>
    </row>
    <row r="231">
      <c r="H231" s="77" t="n"/>
      <c r="M231" s="78" t="n"/>
    </row>
    <row r="232">
      <c r="H232" s="77" t="n"/>
      <c r="M232" s="78" t="n"/>
    </row>
    <row r="233">
      <c r="H233" s="77" t="n"/>
      <c r="M233" s="78" t="n"/>
    </row>
    <row r="234">
      <c r="H234" s="77" t="n"/>
      <c r="M234" s="78" t="n"/>
    </row>
    <row r="235">
      <c r="H235" s="77" t="n"/>
      <c r="M235" s="78" t="n"/>
    </row>
    <row r="236">
      <c r="H236" s="77" t="n"/>
      <c r="M236" s="78" t="n"/>
    </row>
    <row r="237">
      <c r="H237" s="77" t="n"/>
      <c r="M237" s="78" t="n"/>
    </row>
    <row r="238">
      <c r="H238" s="77" t="n"/>
      <c r="M238" s="78" t="n"/>
    </row>
    <row r="239">
      <c r="H239" s="77" t="n"/>
      <c r="M239" s="78" t="n"/>
    </row>
    <row r="240">
      <c r="H240" s="77" t="n"/>
      <c r="M240" s="78" t="n"/>
    </row>
    <row r="241">
      <c r="H241" s="77" t="n"/>
      <c r="M241" s="78" t="n"/>
    </row>
    <row r="242">
      <c r="H242" s="77" t="n"/>
      <c r="M242" s="78" t="n"/>
    </row>
    <row r="243">
      <c r="H243" s="77" t="n"/>
      <c r="M243" s="78" t="n"/>
    </row>
    <row r="244">
      <c r="H244" s="77" t="n"/>
      <c r="M244" s="78" t="n"/>
    </row>
    <row r="245">
      <c r="H245" s="77" t="n"/>
      <c r="M245" s="78" t="n"/>
    </row>
    <row r="246">
      <c r="H246" s="77" t="n"/>
      <c r="M246" s="78" t="n"/>
    </row>
    <row r="247">
      <c r="H247" s="77" t="n"/>
      <c r="M247" s="78" t="n"/>
    </row>
    <row r="248">
      <c r="H248" s="77" t="n"/>
      <c r="M248" s="78" t="n"/>
    </row>
    <row r="249">
      <c r="H249" s="77" t="n"/>
      <c r="M249" s="78" t="n"/>
    </row>
    <row r="250">
      <c r="H250" s="77" t="n"/>
      <c r="M250" s="78" t="n"/>
    </row>
    <row r="251">
      <c r="H251" s="77" t="n"/>
      <c r="M251" s="78" t="n"/>
    </row>
    <row r="252">
      <c r="H252" s="77" t="n"/>
      <c r="M252" s="78" t="n"/>
    </row>
    <row r="253">
      <c r="H253" s="77" t="n"/>
      <c r="M253" s="78" t="n"/>
    </row>
    <row r="254">
      <c r="H254" s="77" t="n"/>
      <c r="M254" s="78" t="n"/>
    </row>
    <row r="255">
      <c r="H255" s="77" t="n"/>
      <c r="M255" s="78" t="n"/>
    </row>
    <row r="256">
      <c r="H256" s="77" t="n"/>
      <c r="M256" s="78" t="n"/>
    </row>
    <row r="257">
      <c r="H257" s="77" t="n"/>
      <c r="M257" s="78" t="n"/>
    </row>
    <row r="258">
      <c r="H258" s="77" t="n"/>
      <c r="M258" s="78" t="n"/>
    </row>
    <row r="259">
      <c r="H259" s="77" t="n"/>
      <c r="M259" s="78" t="n"/>
    </row>
    <row r="260">
      <c r="H260" s="77" t="n"/>
      <c r="M260" s="78" t="n"/>
    </row>
    <row r="261">
      <c r="H261" s="77" t="n"/>
      <c r="M261" s="78" t="n"/>
    </row>
    <row r="262">
      <c r="H262" s="77" t="n"/>
      <c r="M262" s="78" t="n"/>
    </row>
    <row r="263">
      <c r="H263" s="77" t="n"/>
      <c r="M263" s="78" t="n"/>
    </row>
    <row r="264">
      <c r="H264" s="77" t="n"/>
      <c r="M264" s="78" t="n"/>
    </row>
    <row r="265">
      <c r="H265" s="77" t="n"/>
      <c r="M265" s="78" t="n"/>
    </row>
    <row r="266">
      <c r="H266" s="77" t="n"/>
      <c r="M266" s="78" t="n"/>
    </row>
    <row r="267">
      <c r="H267" s="77" t="n"/>
      <c r="M267" s="78" t="n"/>
    </row>
    <row r="268">
      <c r="H268" s="77" t="n"/>
      <c r="M268" s="78" t="n"/>
    </row>
    <row r="269">
      <c r="H269" s="77" t="n"/>
      <c r="M269" s="78" t="n"/>
    </row>
    <row r="270">
      <c r="H270" s="77" t="n"/>
      <c r="M270" s="78" t="n"/>
    </row>
    <row r="271">
      <c r="H271" s="77" t="n"/>
      <c r="M271" s="78" t="n"/>
    </row>
    <row r="272">
      <c r="H272" s="77" t="n"/>
      <c r="M272" s="78" t="n"/>
    </row>
    <row r="273">
      <c r="H273" s="77" t="n"/>
      <c r="M273" s="78" t="n"/>
    </row>
    <row r="274">
      <c r="H274" s="77" t="n"/>
      <c r="M274" s="78" t="n"/>
    </row>
    <row r="275">
      <c r="H275" s="77" t="n"/>
      <c r="M275" s="78" t="n"/>
    </row>
    <row r="276">
      <c r="H276" s="77" t="n"/>
      <c r="M276" s="78" t="n"/>
    </row>
    <row r="277">
      <c r="H277" s="77" t="n"/>
      <c r="M277" s="78" t="n"/>
    </row>
    <row r="278">
      <c r="H278" s="77" t="n"/>
      <c r="M278" s="78" t="n"/>
    </row>
    <row r="279">
      <c r="H279" s="77" t="n"/>
      <c r="M279" s="78" t="n"/>
    </row>
    <row r="280">
      <c r="H280" s="77" t="n"/>
      <c r="M280" s="78" t="n"/>
    </row>
    <row r="281">
      <c r="H281" s="77" t="n"/>
      <c r="M281" s="78" t="n"/>
    </row>
    <row r="282">
      <c r="H282" s="77" t="n"/>
      <c r="M282" s="78" t="n"/>
    </row>
    <row r="283">
      <c r="H283" s="77" t="n"/>
      <c r="M283" s="78" t="n"/>
    </row>
    <row r="284">
      <c r="H284" s="77" t="n"/>
      <c r="M284" s="78" t="n"/>
    </row>
    <row r="285">
      <c r="H285" s="77" t="n"/>
      <c r="M285" s="78" t="n"/>
    </row>
    <row r="286">
      <c r="H286" s="77" t="n"/>
      <c r="M286" s="78" t="n"/>
    </row>
    <row r="287">
      <c r="H287" s="77" t="n"/>
      <c r="M287" s="78" t="n"/>
    </row>
    <row r="288">
      <c r="H288" s="77" t="n"/>
      <c r="M288" s="78" t="n"/>
    </row>
    <row r="289">
      <c r="H289" s="77" t="n"/>
      <c r="M289" s="78" t="n"/>
    </row>
    <row r="290">
      <c r="H290" s="77" t="n"/>
      <c r="M290" s="78" t="n"/>
    </row>
    <row r="291">
      <c r="H291" s="77" t="n"/>
      <c r="M291" s="78" t="n"/>
    </row>
    <row r="292">
      <c r="H292" s="77" t="n"/>
      <c r="M292" s="78" t="n"/>
    </row>
    <row r="293">
      <c r="H293" s="77" t="n"/>
      <c r="M293" s="78" t="n"/>
    </row>
    <row r="294">
      <c r="H294" s="77" t="n"/>
      <c r="M294" s="78" t="n"/>
    </row>
    <row r="295">
      <c r="H295" s="77" t="n"/>
      <c r="M295" s="78" t="n"/>
    </row>
    <row r="296">
      <c r="H296" s="77" t="n"/>
      <c r="M296" s="78" t="n"/>
    </row>
    <row r="297">
      <c r="H297" s="77" t="n"/>
      <c r="M297" s="78" t="n"/>
    </row>
    <row r="298">
      <c r="H298" s="77" t="n"/>
      <c r="M298" s="78" t="n"/>
    </row>
    <row r="299">
      <c r="H299" s="77" t="n"/>
      <c r="M299" s="78" t="n"/>
    </row>
    <row r="300">
      <c r="H300" s="77" t="n"/>
      <c r="M300" s="78" t="n"/>
    </row>
    <row r="301">
      <c r="H301" s="77" t="n"/>
      <c r="M301" s="78" t="n"/>
    </row>
    <row r="302">
      <c r="H302" s="77" t="n"/>
      <c r="M302" s="78" t="n"/>
    </row>
    <row r="303">
      <c r="H303" s="77" t="n"/>
      <c r="M303" s="78" t="n"/>
    </row>
    <row r="304">
      <c r="H304" s="77" t="n"/>
      <c r="M304" s="78" t="n"/>
    </row>
    <row r="305">
      <c r="H305" s="77" t="n"/>
      <c r="M305" s="78" t="n"/>
    </row>
    <row r="306">
      <c r="H306" s="77" t="n"/>
      <c r="M306" s="78" t="n"/>
    </row>
    <row r="307">
      <c r="H307" s="77" t="n"/>
      <c r="M307" s="78" t="n"/>
    </row>
    <row r="308">
      <c r="H308" s="77" t="n"/>
      <c r="M308" s="78" t="n"/>
    </row>
    <row r="309">
      <c r="H309" s="77" t="n"/>
      <c r="M309" s="78" t="n"/>
    </row>
    <row r="310">
      <c r="H310" s="77" t="n"/>
      <c r="M310" s="78" t="n"/>
    </row>
    <row r="311">
      <c r="H311" s="77" t="n"/>
      <c r="M311" s="78" t="n"/>
    </row>
    <row r="312">
      <c r="H312" s="77" t="n"/>
      <c r="M312" s="78" t="n"/>
    </row>
    <row r="313">
      <c r="H313" s="77" t="n"/>
      <c r="M313" s="78" t="n"/>
    </row>
    <row r="314">
      <c r="H314" s="77" t="n"/>
      <c r="M314" s="78" t="n"/>
    </row>
    <row r="315">
      <c r="H315" s="77" t="n"/>
      <c r="M315" s="78" t="n"/>
    </row>
    <row r="316">
      <c r="H316" s="77" t="n"/>
      <c r="M316" s="78" t="n"/>
    </row>
    <row r="317">
      <c r="H317" s="77" t="n"/>
      <c r="M317" s="78" t="n"/>
    </row>
    <row r="318">
      <c r="H318" s="77" t="n"/>
      <c r="M318" s="78" t="n"/>
    </row>
    <row r="319">
      <c r="H319" s="77" t="n"/>
      <c r="M319" s="78" t="n"/>
    </row>
    <row r="320">
      <c r="H320" s="77" t="n"/>
      <c r="M320" s="78" t="n"/>
    </row>
    <row r="321">
      <c r="H321" s="77" t="n"/>
      <c r="M321" s="78" t="n"/>
    </row>
    <row r="322">
      <c r="H322" s="77" t="n"/>
      <c r="M322" s="78" t="n"/>
    </row>
    <row r="323">
      <c r="H323" s="77" t="n"/>
      <c r="M323" s="78" t="n"/>
    </row>
    <row r="324">
      <c r="H324" s="77" t="n"/>
      <c r="M324" s="78" t="n"/>
    </row>
    <row r="325">
      <c r="H325" s="77" t="n"/>
      <c r="M325" s="78" t="n"/>
    </row>
    <row r="326">
      <c r="H326" s="77" t="n"/>
      <c r="M326" s="78" t="n"/>
    </row>
    <row r="327">
      <c r="H327" s="77" t="n"/>
      <c r="M327" s="78" t="n"/>
    </row>
    <row r="328">
      <c r="H328" s="77" t="n"/>
      <c r="M328" s="78" t="n"/>
    </row>
    <row r="329">
      <c r="H329" s="77" t="n"/>
      <c r="M329" s="78" t="n"/>
    </row>
    <row r="330">
      <c r="H330" s="77" t="n"/>
      <c r="M330" s="78" t="n"/>
    </row>
    <row r="331">
      <c r="H331" s="77" t="n"/>
      <c r="M331" s="78" t="n"/>
    </row>
    <row r="332">
      <c r="H332" s="77" t="n"/>
      <c r="M332" s="78" t="n"/>
    </row>
    <row r="333">
      <c r="H333" s="77" t="n"/>
      <c r="M333" s="78" t="n"/>
    </row>
    <row r="334">
      <c r="H334" s="77" t="n"/>
      <c r="M334" s="78" t="n"/>
    </row>
    <row r="335">
      <c r="H335" s="77" t="n"/>
      <c r="M335" s="78" t="n"/>
    </row>
    <row r="336">
      <c r="H336" s="77" t="n"/>
      <c r="M336" s="78" t="n"/>
    </row>
    <row r="337">
      <c r="H337" s="77" t="n"/>
      <c r="M337" s="78" t="n"/>
    </row>
    <row r="338">
      <c r="H338" s="77" t="n"/>
      <c r="M338" s="78" t="n"/>
    </row>
    <row r="339">
      <c r="H339" s="77" t="n"/>
      <c r="M339" s="78" t="n"/>
    </row>
    <row r="340">
      <c r="H340" s="77" t="n"/>
      <c r="M340" s="78" t="n"/>
    </row>
    <row r="341">
      <c r="H341" s="77" t="n"/>
      <c r="M341" s="78" t="n"/>
    </row>
    <row r="342">
      <c r="H342" s="77" t="n"/>
      <c r="M342" s="78" t="n"/>
    </row>
    <row r="343">
      <c r="H343" s="77" t="n"/>
      <c r="M343" s="78" t="n"/>
    </row>
    <row r="344">
      <c r="H344" s="77" t="n"/>
      <c r="M344" s="78" t="n"/>
    </row>
    <row r="345">
      <c r="H345" s="77" t="n"/>
      <c r="M345" s="78" t="n"/>
    </row>
    <row r="346">
      <c r="H346" s="77" t="n"/>
      <c r="M346" s="78" t="n"/>
    </row>
    <row r="347">
      <c r="H347" s="77" t="n"/>
      <c r="M347" s="78" t="n"/>
    </row>
    <row r="348">
      <c r="H348" s="77" t="n"/>
      <c r="M348" s="78" t="n"/>
    </row>
    <row r="349">
      <c r="H349" s="77" t="n"/>
      <c r="M349" s="78" t="n"/>
    </row>
    <row r="350">
      <c r="H350" s="77" t="n"/>
      <c r="M350" s="78" t="n"/>
    </row>
    <row r="351">
      <c r="H351" s="77" t="n"/>
      <c r="M351" s="78" t="n"/>
    </row>
    <row r="352">
      <c r="H352" s="77" t="n"/>
      <c r="M352" s="78" t="n"/>
    </row>
    <row r="353">
      <c r="H353" s="77" t="n"/>
      <c r="M353" s="78" t="n"/>
    </row>
    <row r="354">
      <c r="H354" s="77" t="n"/>
      <c r="M354" s="78" t="n"/>
    </row>
    <row r="355">
      <c r="H355" s="77" t="n"/>
      <c r="M355" s="78" t="n"/>
    </row>
    <row r="356">
      <c r="H356" s="77" t="n"/>
      <c r="M356" s="78" t="n"/>
    </row>
    <row r="357">
      <c r="H357" s="77" t="n"/>
      <c r="M357" s="78" t="n"/>
    </row>
    <row r="358">
      <c r="H358" s="77" t="n"/>
      <c r="M358" s="78" t="n"/>
    </row>
    <row r="359">
      <c r="H359" s="77" t="n"/>
      <c r="M359" s="78" t="n"/>
    </row>
    <row r="360">
      <c r="H360" s="77" t="n"/>
      <c r="M360" s="78" t="n"/>
    </row>
    <row r="361">
      <c r="H361" s="77" t="n"/>
      <c r="M361" s="78" t="n"/>
    </row>
    <row r="362">
      <c r="H362" s="77" t="n"/>
      <c r="M362" s="78" t="n"/>
    </row>
    <row r="363">
      <c r="H363" s="77" t="n"/>
      <c r="M363" s="78" t="n"/>
    </row>
    <row r="364">
      <c r="H364" s="77" t="n"/>
      <c r="M364" s="78" t="n"/>
    </row>
    <row r="365">
      <c r="H365" s="77" t="n"/>
      <c r="M365" s="78" t="n"/>
    </row>
    <row r="366">
      <c r="H366" s="77" t="n"/>
      <c r="M366" s="78" t="n"/>
    </row>
    <row r="367">
      <c r="H367" s="77" t="n"/>
      <c r="M367" s="78" t="n"/>
    </row>
    <row r="368">
      <c r="H368" s="77" t="n"/>
      <c r="M368" s="78" t="n"/>
    </row>
    <row r="369">
      <c r="H369" s="77" t="n"/>
      <c r="M369" s="78" t="n"/>
    </row>
    <row r="370">
      <c r="H370" s="77" t="n"/>
      <c r="M370" s="78" t="n"/>
    </row>
    <row r="371">
      <c r="H371" s="77" t="n"/>
      <c r="M371" s="78" t="n"/>
    </row>
    <row r="372">
      <c r="H372" s="77" t="n"/>
      <c r="M372" s="78" t="n"/>
    </row>
    <row r="373">
      <c r="H373" s="77" t="n"/>
      <c r="M373" s="78" t="n"/>
    </row>
    <row r="374">
      <c r="H374" s="77" t="n"/>
      <c r="M374" s="78" t="n"/>
    </row>
    <row r="375">
      <c r="H375" s="77" t="n"/>
      <c r="M375" s="78" t="n"/>
    </row>
    <row r="376">
      <c r="H376" s="77" t="n"/>
      <c r="M376" s="78" t="n"/>
    </row>
    <row r="377">
      <c r="H377" s="77" t="n"/>
      <c r="M377" s="78" t="n"/>
    </row>
    <row r="378">
      <c r="H378" s="77" t="n"/>
      <c r="M378" s="78" t="n"/>
    </row>
    <row r="379">
      <c r="H379" s="77" t="n"/>
      <c r="M379" s="78" t="n"/>
    </row>
    <row r="380">
      <c r="H380" s="77" t="n"/>
      <c r="M380" s="78" t="n"/>
    </row>
    <row r="381">
      <c r="H381" s="77" t="n"/>
      <c r="M381" s="78" t="n"/>
    </row>
    <row r="382">
      <c r="H382" s="77" t="n"/>
      <c r="M382" s="78" t="n"/>
    </row>
    <row r="383">
      <c r="H383" s="77" t="n"/>
      <c r="M383" s="78" t="n"/>
    </row>
    <row r="384">
      <c r="H384" s="77" t="n"/>
      <c r="M384" s="78" t="n"/>
    </row>
    <row r="385">
      <c r="H385" s="77" t="n"/>
      <c r="M385" s="78" t="n"/>
    </row>
    <row r="386">
      <c r="H386" s="77" t="n"/>
      <c r="M386" s="78" t="n"/>
    </row>
    <row r="387">
      <c r="H387" s="77" t="n"/>
      <c r="M387" s="78" t="n"/>
    </row>
    <row r="388">
      <c r="H388" s="77" t="n"/>
      <c r="M388" s="78" t="n"/>
    </row>
    <row r="389">
      <c r="H389" s="77" t="n"/>
      <c r="M389" s="78" t="n"/>
    </row>
    <row r="390">
      <c r="H390" s="77" t="n"/>
      <c r="M390" s="78" t="n"/>
    </row>
    <row r="391">
      <c r="H391" s="77" t="n"/>
      <c r="M391" s="78" t="n"/>
    </row>
    <row r="392">
      <c r="H392" s="77" t="n"/>
      <c r="M392" s="78" t="n"/>
    </row>
    <row r="393">
      <c r="H393" s="77" t="n"/>
      <c r="M393" s="78" t="n"/>
    </row>
    <row r="394">
      <c r="H394" s="77" t="n"/>
      <c r="M394" s="78" t="n"/>
    </row>
    <row r="395">
      <c r="H395" s="77" t="n"/>
      <c r="M395" s="78" t="n"/>
    </row>
    <row r="396">
      <c r="H396" s="77" t="n"/>
      <c r="M396" s="78" t="n"/>
    </row>
    <row r="397">
      <c r="H397" s="77" t="n"/>
      <c r="M397" s="78" t="n"/>
    </row>
    <row r="398">
      <c r="H398" s="77" t="n"/>
      <c r="M398" s="78" t="n"/>
    </row>
    <row r="399">
      <c r="H399" s="77" t="n"/>
      <c r="M399" s="78" t="n"/>
    </row>
    <row r="400">
      <c r="H400" s="77" t="n"/>
      <c r="M400" s="78" t="n"/>
    </row>
    <row r="401">
      <c r="H401" s="77" t="n"/>
      <c r="M401" s="78" t="n"/>
    </row>
    <row r="402">
      <c r="H402" s="77" t="n"/>
      <c r="M402" s="78" t="n"/>
    </row>
    <row r="403">
      <c r="H403" s="77" t="n"/>
      <c r="M403" s="78" t="n"/>
    </row>
    <row r="404">
      <c r="H404" s="77" t="n"/>
      <c r="M404" s="78" t="n"/>
    </row>
    <row r="405">
      <c r="H405" s="77" t="n"/>
      <c r="M405" s="78" t="n"/>
    </row>
    <row r="406">
      <c r="H406" s="77" t="n"/>
      <c r="M406" s="78" t="n"/>
    </row>
    <row r="407">
      <c r="H407" s="77" t="n"/>
      <c r="M407" s="78" t="n"/>
    </row>
    <row r="408">
      <c r="H408" s="77" t="n"/>
      <c r="M408" s="78" t="n"/>
    </row>
    <row r="409">
      <c r="H409" s="77" t="n"/>
      <c r="M409" s="78" t="n"/>
    </row>
    <row r="410">
      <c r="H410" s="77" t="n"/>
      <c r="M410" s="78" t="n"/>
    </row>
    <row r="411">
      <c r="H411" s="77" t="n"/>
      <c r="M411" s="78" t="n"/>
    </row>
    <row r="412">
      <c r="H412" s="77" t="n"/>
      <c r="M412" s="78" t="n"/>
    </row>
    <row r="413">
      <c r="H413" s="77" t="n"/>
      <c r="M413" s="78" t="n"/>
    </row>
    <row r="414">
      <c r="H414" s="77" t="n"/>
      <c r="M414" s="78" t="n"/>
    </row>
    <row r="415">
      <c r="H415" s="77" t="n"/>
      <c r="M415" s="78" t="n"/>
    </row>
    <row r="416">
      <c r="H416" s="77" t="n"/>
      <c r="M416" s="78" t="n"/>
    </row>
    <row r="417">
      <c r="H417" s="77" t="n"/>
      <c r="M417" s="78" t="n"/>
    </row>
    <row r="418">
      <c r="H418" s="77" t="n"/>
      <c r="M418" s="78" t="n"/>
    </row>
    <row r="419">
      <c r="H419" s="77" t="n"/>
      <c r="M419" s="78" t="n"/>
    </row>
    <row r="420">
      <c r="H420" s="77" t="n"/>
      <c r="M420" s="78" t="n"/>
    </row>
    <row r="421">
      <c r="H421" s="77" t="n"/>
      <c r="M421" s="78" t="n"/>
    </row>
    <row r="422">
      <c r="H422" s="77" t="n"/>
      <c r="M422" s="78" t="n"/>
    </row>
    <row r="423">
      <c r="H423" s="77" t="n"/>
      <c r="M423" s="78" t="n"/>
    </row>
    <row r="424">
      <c r="H424" s="77" t="n"/>
      <c r="M424" s="78" t="n"/>
    </row>
    <row r="425">
      <c r="H425" s="77" t="n"/>
      <c r="M425" s="78" t="n"/>
    </row>
    <row r="426">
      <c r="H426" s="77" t="n"/>
      <c r="M426" s="78" t="n"/>
    </row>
    <row r="427">
      <c r="H427" s="77" t="n"/>
      <c r="M427" s="78" t="n"/>
    </row>
    <row r="428">
      <c r="H428" s="77" t="n"/>
      <c r="M428" s="78" t="n"/>
    </row>
    <row r="429">
      <c r="H429" s="77" t="n"/>
      <c r="M429" s="78" t="n"/>
    </row>
    <row r="430">
      <c r="H430" s="77" t="n"/>
      <c r="M430" s="78" t="n"/>
    </row>
    <row r="431">
      <c r="H431" s="77" t="n"/>
      <c r="M431" s="78" t="n"/>
    </row>
    <row r="432">
      <c r="H432" s="77" t="n"/>
      <c r="M432" s="78" t="n"/>
    </row>
    <row r="433">
      <c r="H433" s="77" t="n"/>
      <c r="M433" s="78" t="n"/>
    </row>
    <row r="434">
      <c r="H434" s="77" t="n"/>
      <c r="M434" s="78" t="n"/>
    </row>
    <row r="435">
      <c r="H435" s="77" t="n"/>
      <c r="M435" s="78" t="n"/>
    </row>
    <row r="436">
      <c r="H436" s="77" t="n"/>
      <c r="M436" s="78" t="n"/>
    </row>
    <row r="437">
      <c r="H437" s="77" t="n"/>
      <c r="M437" s="78" t="n"/>
    </row>
    <row r="438">
      <c r="H438" s="77" t="n"/>
      <c r="M438" s="78" t="n"/>
    </row>
    <row r="439">
      <c r="H439" s="77" t="n"/>
      <c r="M439" s="78" t="n"/>
    </row>
    <row r="440">
      <c r="H440" s="77" t="n"/>
      <c r="M440" s="78" t="n"/>
    </row>
    <row r="441">
      <c r="H441" s="77" t="n"/>
      <c r="M441" s="78" t="n"/>
    </row>
    <row r="442">
      <c r="H442" s="77" t="n"/>
      <c r="M442" s="78" t="n"/>
    </row>
    <row r="443">
      <c r="H443" s="77" t="n"/>
      <c r="M443" s="78" t="n"/>
    </row>
    <row r="444">
      <c r="H444" s="77" t="n"/>
      <c r="M444" s="78" t="n"/>
    </row>
    <row r="445">
      <c r="H445" s="77" t="n"/>
      <c r="M445" s="78" t="n"/>
    </row>
    <row r="446">
      <c r="H446" s="77" t="n"/>
      <c r="M446" s="78" t="n"/>
    </row>
    <row r="447">
      <c r="H447" s="77" t="n"/>
      <c r="M447" s="78" t="n"/>
    </row>
    <row r="448">
      <c r="H448" s="77" t="n"/>
      <c r="M448" s="78" t="n"/>
    </row>
    <row r="449">
      <c r="H449" s="77" t="n"/>
      <c r="M449" s="78" t="n"/>
    </row>
    <row r="450">
      <c r="H450" s="77" t="n"/>
      <c r="M450" s="78" t="n"/>
    </row>
    <row r="451">
      <c r="H451" s="77" t="n"/>
      <c r="M451" s="78" t="n"/>
    </row>
    <row r="452">
      <c r="H452" s="77" t="n"/>
      <c r="M452" s="78" t="n"/>
    </row>
    <row r="453">
      <c r="H453" s="77" t="n"/>
      <c r="M453" s="78" t="n"/>
    </row>
    <row r="454">
      <c r="H454" s="77" t="n"/>
      <c r="M454" s="78" t="n"/>
    </row>
    <row r="455">
      <c r="H455" s="77" t="n"/>
      <c r="M455" s="78" t="n"/>
    </row>
    <row r="456">
      <c r="H456" s="77" t="n"/>
      <c r="M456" s="78" t="n"/>
    </row>
    <row r="457">
      <c r="H457" s="77" t="n"/>
      <c r="M457" s="78" t="n"/>
    </row>
    <row r="458">
      <c r="H458" s="77" t="n"/>
      <c r="M458" s="78" t="n"/>
    </row>
    <row r="459">
      <c r="H459" s="77" t="n"/>
      <c r="M459" s="78" t="n"/>
    </row>
    <row r="460">
      <c r="H460" s="77" t="n"/>
      <c r="M460" s="78" t="n"/>
    </row>
    <row r="461">
      <c r="H461" s="77" t="n"/>
      <c r="M461" s="78" t="n"/>
    </row>
    <row r="462">
      <c r="H462" s="77" t="n"/>
      <c r="M462" s="78" t="n"/>
    </row>
    <row r="463">
      <c r="H463" s="77" t="n"/>
      <c r="M463" s="78" t="n"/>
    </row>
    <row r="464">
      <c r="H464" s="77" t="n"/>
      <c r="M464" s="78" t="n"/>
    </row>
    <row r="465">
      <c r="H465" s="77" t="n"/>
      <c r="M465" s="78" t="n"/>
    </row>
    <row r="466">
      <c r="H466" s="77" t="n"/>
      <c r="M466" s="78" t="n"/>
    </row>
    <row r="467">
      <c r="H467" s="77" t="n"/>
      <c r="M467" s="78" t="n"/>
    </row>
    <row r="468">
      <c r="H468" s="77" t="n"/>
      <c r="M468" s="78" t="n"/>
    </row>
    <row r="469">
      <c r="H469" s="77" t="n"/>
      <c r="M469" s="78" t="n"/>
    </row>
    <row r="470">
      <c r="H470" s="77" t="n"/>
      <c r="M470" s="78" t="n"/>
    </row>
    <row r="471">
      <c r="H471" s="77" t="n"/>
      <c r="M471" s="78" t="n"/>
    </row>
    <row r="472">
      <c r="H472" s="77" t="n"/>
      <c r="M472" s="78" t="n"/>
    </row>
    <row r="473">
      <c r="H473" s="77" t="n"/>
      <c r="M473" s="78" t="n"/>
    </row>
    <row r="474">
      <c r="H474" s="77" t="n"/>
      <c r="M474" s="78" t="n"/>
    </row>
    <row r="475">
      <c r="H475" s="77" t="n"/>
      <c r="M475" s="78" t="n"/>
    </row>
    <row r="476">
      <c r="H476" s="77" t="n"/>
      <c r="M476" s="78" t="n"/>
    </row>
    <row r="477">
      <c r="H477" s="77" t="n"/>
      <c r="M477" s="78" t="n"/>
    </row>
    <row r="478">
      <c r="H478" s="77" t="n"/>
      <c r="M478" s="78" t="n"/>
    </row>
    <row r="479">
      <c r="H479" s="77" t="n"/>
      <c r="M479" s="78" t="n"/>
    </row>
    <row r="480">
      <c r="H480" s="77" t="n"/>
      <c r="M480" s="78" t="n"/>
    </row>
    <row r="481">
      <c r="H481" s="77" t="n"/>
      <c r="M481" s="78" t="n"/>
    </row>
    <row r="482">
      <c r="H482" s="77" t="n"/>
      <c r="M482" s="78" t="n"/>
    </row>
    <row r="483">
      <c r="H483" s="77" t="n"/>
      <c r="M483" s="78" t="n"/>
    </row>
    <row r="484">
      <c r="H484" s="77" t="n"/>
      <c r="M484" s="78" t="n"/>
    </row>
    <row r="485">
      <c r="H485" s="77" t="n"/>
      <c r="M485" s="78" t="n"/>
    </row>
    <row r="486">
      <c r="H486" s="77" t="n"/>
      <c r="M486" s="78" t="n"/>
    </row>
    <row r="487">
      <c r="H487" s="77" t="n"/>
      <c r="M487" s="78" t="n"/>
    </row>
    <row r="488">
      <c r="H488" s="77" t="n"/>
      <c r="M488" s="78" t="n"/>
    </row>
    <row r="489">
      <c r="H489" s="77" t="n"/>
      <c r="M489" s="78" t="n"/>
    </row>
    <row r="490">
      <c r="H490" s="77" t="n"/>
      <c r="M490" s="78" t="n"/>
    </row>
    <row r="491">
      <c r="H491" s="77" t="n"/>
      <c r="M491" s="78" t="n"/>
    </row>
    <row r="492">
      <c r="H492" s="77" t="n"/>
      <c r="M492" s="78" t="n"/>
    </row>
    <row r="493">
      <c r="H493" s="77" t="n"/>
      <c r="M493" s="78" t="n"/>
    </row>
    <row r="494">
      <c r="H494" s="77" t="n"/>
      <c r="M494" s="78" t="n"/>
    </row>
    <row r="495">
      <c r="H495" s="77" t="n"/>
      <c r="M495" s="78" t="n"/>
    </row>
    <row r="496">
      <c r="H496" s="77" t="n"/>
      <c r="M496" s="78" t="n"/>
    </row>
    <row r="497">
      <c r="H497" s="77" t="n"/>
      <c r="M497" s="78" t="n"/>
    </row>
    <row r="498">
      <c r="H498" s="77" t="n"/>
      <c r="M498" s="78" t="n"/>
    </row>
    <row r="499">
      <c r="H499" s="77" t="n"/>
      <c r="M499" s="78" t="n"/>
    </row>
    <row r="500">
      <c r="H500" s="77" t="n"/>
      <c r="M500" s="78" t="n"/>
    </row>
  </sheetData>
  <mergeCells count="2">
    <mergeCell ref="A1:Z1"/>
    <mergeCell ref="A2:Z2"/>
  </mergeCells>
  <dataValidations count="3">
    <dataValidation sqref="E5:E500" showDropDown="0" showInputMessage="0" showErrorMessage="0" allowBlank="0" type="list">
      <formula1>"Submission record,Payload/API request,Consent snapshot,Enrichment result,Validation error,Duplicate result,Account match trace,Qualification/score history,Route decision log,Owner field history,Notification record,Acceptance event,CRM activity,Workflow version,Configuration screenshot,Other"</formula1>
    </dataValidation>
    <dataValidation sqref="N5:N500" showDropDown="0" showInputMessage="0" showErrorMessage="0" allowBlank="0" type="list">
      <formula1>"Yes,No,Not applicable"</formula1>
    </dataValidation>
    <dataValidation sqref="O5:O500" showDropDown="0" showInputMessage="0" showErrorMessage="0" allowBlank="0" type="list">
      <formula1>"Yes,No,Not applicable"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Z500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22" customWidth="1" min="4" max="4"/>
    <col width="18" customWidth="1" min="5" max="5"/>
    <col width="38" customWidth="1" min="6" max="6"/>
    <col width="20" customWidth="1" min="7" max="7"/>
    <col width="38" customWidth="1" min="8" max="8"/>
    <col width="42" customWidth="1" min="9" max="9"/>
    <col width="18" customWidth="1" min="10" max="10"/>
    <col width="14" customWidth="1" min="11" max="11"/>
    <col width="14" customWidth="1" min="12" max="12"/>
    <col width="16" customWidth="1" min="13" max="13"/>
    <col width="12" customWidth="1" min="14" max="14"/>
    <col width="14" customWidth="1" min="15" max="15"/>
    <col width="18" customWidth="1" min="16" max="16"/>
    <col width="20" customWidth="1" min="17" max="17"/>
    <col width="24" customWidth="1" min="18" max="18"/>
    <col width="28" customWidth="1" min="19" max="19"/>
    <col width="38" customWidth="1" min="20" max="20"/>
    <col width="38" customWidth="1" min="21" max="21"/>
    <col width="14" customWidth="1" min="22" max="22"/>
    <col width="16" customWidth="1" min="23" max="23"/>
    <col width="14" customWidth="1" min="24" max="24"/>
    <col width="38" customWidth="1" min="25" max="25"/>
  </cols>
  <sheetData>
    <row r="1" ht="28" customHeight="1">
      <c r="A1" s="9" t="inlineStr">
        <is>
          <t>Lead-routing failure log and severity matrix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Classify the failure before choosing the fix. Severity uses operational impact dimensions, not a revenue-loss multiplier.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 ht="30" customHeight="1">
      <c r="A4" s="21" t="inlineStr">
        <is>
          <t>Issue ID</t>
        </is>
      </c>
      <c r="B4" s="21" t="inlineStr">
        <is>
          <t>Failure taxonomy ID</t>
        </is>
      </c>
      <c r="C4" s="21" t="inlineStr">
        <is>
          <t>Run ID(s)</t>
        </is>
      </c>
      <c r="D4" s="21" t="inlineStr">
        <is>
          <t>Detected UTC</t>
        </is>
      </c>
      <c r="E4" s="21" t="inlineStr">
        <is>
          <t>Category</t>
        </is>
      </c>
      <c r="F4" s="21" t="inlineStr">
        <is>
          <t>Symptom</t>
        </is>
      </c>
      <c r="G4" s="21" t="inlineStr">
        <is>
          <t>First failed stage</t>
        </is>
      </c>
      <c r="H4" s="21" t="inlineStr">
        <is>
          <t>Required evidence</t>
        </is>
      </c>
      <c r="I4" s="21" t="inlineStr">
        <is>
          <t>Likely cause</t>
        </is>
      </c>
      <c r="J4" s="21" t="inlineStr">
        <is>
          <t>Severity</t>
        </is>
      </c>
      <c r="K4" s="21" t="inlineStr">
        <is>
          <t>Intent tier</t>
        </is>
      </c>
      <c r="L4" s="21" t="inlineStr">
        <is>
          <t>Affected count</t>
        </is>
      </c>
      <c r="M4" s="21" t="inlineStr">
        <is>
          <t>Eligible population</t>
        </is>
      </c>
      <c r="N4" s="21" t="inlineStr">
        <is>
          <t>Reach %</t>
        </is>
      </c>
      <c r="O4" s="21" t="inlineStr">
        <is>
          <t>Duration min</t>
        </is>
      </c>
      <c r="P4" s="21" t="inlineStr">
        <is>
          <t>Recoverability</t>
        </is>
      </c>
      <c r="Q4" s="21" t="inlineStr">
        <is>
          <t>Customer harm</t>
        </is>
      </c>
      <c r="R4" s="21" t="inlineStr">
        <is>
          <t>Data/compliance risk</t>
        </is>
      </c>
      <c r="S4" s="21" t="inlineStr">
        <is>
          <t>Remediation owner</t>
        </is>
      </c>
      <c r="T4" s="21" t="inlineStr">
        <is>
          <t>Immediate containment</t>
        </is>
      </c>
      <c r="U4" s="21" t="inlineStr">
        <is>
          <t>Root fix</t>
        </is>
      </c>
      <c r="V4" s="21" t="inlineStr">
        <is>
          <t>Status</t>
        </is>
      </c>
      <c r="W4" s="21" t="inlineStr">
        <is>
          <t>Due date</t>
        </is>
      </c>
      <c r="X4" s="21" t="inlineStr">
        <is>
          <t>Retest ID</t>
        </is>
      </c>
      <c r="Y4" s="21" t="inlineStr">
        <is>
          <t>Notes</t>
        </is>
      </c>
    </row>
    <row r="5">
      <c r="A5" s="27" t="str"/>
      <c r="B5" s="27" t="inlineStr">
        <is>
          <t>F01</t>
        </is>
      </c>
      <c r="C5" s="27" t="str"/>
      <c r="D5" s="70" t="str"/>
      <c r="E5" s="27" t="inlineStr">
        <is>
          <t>Lost</t>
        </is>
      </c>
      <c r="F5" s="27" t="inlineStr">
        <is>
          <t>Submission exists but no CRM record by capture SLA</t>
        </is>
      </c>
      <c r="G5" s="27" t="str"/>
      <c r="H5" s="27" t="inlineStr">
        <is>
          <t>Submission ID; no CRM ID; intake/integration error</t>
        </is>
      </c>
      <c r="I5" s="27" t="inlineStr">
        <is>
          <t>Tracking blocked, rejected intake, integration stopped, validation blocked without quarantine</t>
        </is>
      </c>
      <c r="J5" s="27" t="inlineStr">
        <is>
          <t>Critical</t>
        </is>
      </c>
      <c r="K5" s="27" t="str"/>
      <c r="L5" s="27" t="n">
        <v>0</v>
      </c>
      <c r="M5" s="27" t="n">
        <v>0</v>
      </c>
      <c r="N5" s="79">
        <f>IFERROR(L5/M5,0)</f>
        <v/>
      </c>
      <c r="O5" s="27" t="n">
        <v>0</v>
      </c>
      <c r="P5" s="27" t="str"/>
      <c r="Q5" s="27" t="str"/>
      <c r="R5" s="27" t="str"/>
      <c r="S5" s="27" t="inlineStr">
        <is>
          <t>Marketing Ops + Integration Engineering</t>
        </is>
      </c>
      <c r="T5" s="27" t="str"/>
      <c r="U5" s="27" t="str"/>
      <c r="V5" s="27" t="inlineStr">
        <is>
          <t>Open</t>
        </is>
      </c>
      <c r="W5" s="74" t="str"/>
      <c r="X5" s="27" t="str"/>
      <c r="Y5" s="27" t="str"/>
    </row>
    <row r="6">
      <c r="A6" s="30" t="str"/>
      <c r="B6" s="30" t="inlineStr">
        <is>
          <t>F02</t>
        </is>
      </c>
      <c r="C6" s="30" t="str"/>
      <c r="D6" s="75" t="str"/>
      <c r="E6" s="30" t="inlineStr">
        <is>
          <t>Lost</t>
        </is>
      </c>
      <c r="F6" s="30" t="inlineStr">
        <is>
          <t>CRM record created but never reaches route decision</t>
        </is>
      </c>
      <c r="G6" s="30" t="str"/>
      <c r="H6" s="30" t="inlineStr">
        <is>
          <t>CRM created timestamp; no workflow/route event</t>
        </is>
      </c>
      <c r="I6" s="30" t="inlineStr">
        <is>
          <t>Enrollment criteria miss, workflow off, permission error, branch dead end</t>
        </is>
      </c>
      <c r="J6" s="30" t="inlineStr">
        <is>
          <t>Critical</t>
        </is>
      </c>
      <c r="K6" s="30" t="str"/>
      <c r="L6" s="30" t="n">
        <v>0</v>
      </c>
      <c r="M6" s="30" t="n">
        <v>0</v>
      </c>
      <c r="N6" s="80">
        <f>IFERROR(L6/M6,0)</f>
        <v/>
      </c>
      <c r="O6" s="30" t="n">
        <v>0</v>
      </c>
      <c r="P6" s="30" t="str"/>
      <c r="Q6" s="30" t="str"/>
      <c r="R6" s="30" t="str"/>
      <c r="S6" s="30" t="inlineStr">
        <is>
          <t>CRM Administrator</t>
        </is>
      </c>
      <c r="T6" s="30" t="str"/>
      <c r="U6" s="30" t="str"/>
      <c r="V6" s="30" t="inlineStr">
        <is>
          <t>Open</t>
        </is>
      </c>
      <c r="W6" s="76" t="str"/>
      <c r="X6" s="30" t="str"/>
      <c r="Y6" s="30" t="str"/>
    </row>
    <row r="7">
      <c r="A7" s="27" t="str"/>
      <c r="B7" s="27" t="inlineStr">
        <is>
          <t>F03</t>
        </is>
      </c>
      <c r="C7" s="27" t="str"/>
      <c r="D7" s="70" t="str"/>
      <c r="E7" s="27" t="inlineStr">
        <is>
          <t>Delayed</t>
        </is>
      </c>
      <c r="F7" s="27" t="inlineStr">
        <is>
          <t>Assignment occurs after SLA</t>
        </is>
      </c>
      <c r="G7" s="27" t="str"/>
      <c r="H7" s="27" t="inlineStr">
        <is>
          <t>Stage timestamps show delay concentration</t>
        </is>
      </c>
      <c r="I7" s="27" t="inlineStr">
        <is>
          <t>Enrichment wait, held integration run, workflow queue, serial rotation, manual queue</t>
        </is>
      </c>
      <c r="J7" s="27" t="inlineStr">
        <is>
          <t>High</t>
        </is>
      </c>
      <c r="K7" s="27" t="str"/>
      <c r="L7" s="27" t="n">
        <v>0</v>
      </c>
      <c r="M7" s="27" t="n">
        <v>0</v>
      </c>
      <c r="N7" s="79">
        <f>IFERROR(L7/M7,0)</f>
        <v/>
      </c>
      <c r="O7" s="27" t="n">
        <v>0</v>
      </c>
      <c r="P7" s="27" t="str"/>
      <c r="Q7" s="27" t="str"/>
      <c r="R7" s="27" t="str"/>
      <c r="S7" s="27" t="inlineStr">
        <is>
          <t>RevOps + Integration Engineering</t>
        </is>
      </c>
      <c r="T7" s="27" t="str"/>
      <c r="U7" s="27" t="str"/>
      <c r="V7" s="27" t="inlineStr">
        <is>
          <t>Open</t>
        </is>
      </c>
      <c r="W7" s="74" t="str"/>
      <c r="X7" s="27" t="str"/>
      <c r="Y7" s="27" t="str"/>
    </row>
    <row r="8">
      <c r="A8" s="30" t="str"/>
      <c r="B8" s="30" t="inlineStr">
        <is>
          <t>F04</t>
        </is>
      </c>
      <c r="C8" s="30" t="str"/>
      <c r="D8" s="75" t="str"/>
      <c r="E8" s="30" t="inlineStr">
        <is>
          <t>Delayed</t>
        </is>
      </c>
      <c r="F8" s="30" t="inlineStr">
        <is>
          <t>Notification or activity sync arrives late while owner was already set</t>
        </is>
      </c>
      <c r="G8" s="30" t="str"/>
      <c r="H8" s="30" t="inlineStr">
        <is>
          <t>Owner history vs notification/activity timestamps</t>
        </is>
      </c>
      <c r="I8" s="30" t="inlineStr">
        <is>
          <t>Email limit, webhook retry, task hold, external sync backlog</t>
        </is>
      </c>
      <c r="J8" s="30" t="inlineStr">
        <is>
          <t>High</t>
        </is>
      </c>
      <c r="K8" s="30" t="str"/>
      <c r="L8" s="30" t="n">
        <v>0</v>
      </c>
      <c r="M8" s="30" t="n">
        <v>0</v>
      </c>
      <c r="N8" s="80">
        <f>IFERROR(L8/M8,0)</f>
        <v/>
      </c>
      <c r="O8" s="30" t="n">
        <v>0</v>
      </c>
      <c r="P8" s="30" t="str"/>
      <c r="Q8" s="30" t="str"/>
      <c r="R8" s="30" t="str"/>
      <c r="S8" s="30" t="inlineStr">
        <is>
          <t>Integration Administrator</t>
        </is>
      </c>
      <c r="T8" s="30" t="str"/>
      <c r="U8" s="30" t="str"/>
      <c r="V8" s="30" t="inlineStr">
        <is>
          <t>Open</t>
        </is>
      </c>
      <c r="W8" s="76" t="str"/>
      <c r="X8" s="30" t="str"/>
      <c r="Y8" s="30" t="str"/>
    </row>
    <row r="9">
      <c r="A9" s="27" t="str"/>
      <c r="B9" s="27" t="inlineStr">
        <is>
          <t>F05</t>
        </is>
      </c>
      <c r="C9" s="27" t="str"/>
      <c r="D9" s="70" t="str"/>
      <c r="E9" s="27" t="inlineStr">
        <is>
          <t>Misassigned</t>
        </is>
      </c>
      <c r="F9" s="27" t="inlineStr">
        <is>
          <t>Actual owner differs from frozen expected owner</t>
        </is>
      </c>
      <c r="G9" s="27" t="str"/>
      <c r="H9" s="27" t="inlineStr">
        <is>
          <t>Expected route oracle; owner history; active rule version</t>
        </is>
      </c>
      <c r="I9" s="27" t="inlineStr">
        <is>
          <t>Criteria overlap, stale account owner, wrong rule order, channel bypass</t>
        </is>
      </c>
      <c r="J9" s="27" t="inlineStr">
        <is>
          <t>High</t>
        </is>
      </c>
      <c r="K9" s="27" t="str"/>
      <c r="L9" s="27" t="n">
        <v>0</v>
      </c>
      <c r="M9" s="27" t="n">
        <v>0</v>
      </c>
      <c r="N9" s="79">
        <f>IFERROR(L9/M9,0)</f>
        <v/>
      </c>
      <c r="O9" s="27" t="n">
        <v>0</v>
      </c>
      <c r="P9" s="27" t="str"/>
      <c r="Q9" s="27" t="str"/>
      <c r="R9" s="27" t="str"/>
      <c r="S9" s="27" t="inlineStr">
        <is>
          <t>CRM Administrator + Sales Ops</t>
        </is>
      </c>
      <c r="T9" s="27" t="str"/>
      <c r="U9" s="27" t="str"/>
      <c r="V9" s="27" t="inlineStr">
        <is>
          <t>Open</t>
        </is>
      </c>
      <c r="W9" s="74" t="str"/>
      <c r="X9" s="27" t="str"/>
      <c r="Y9" s="27" t="str"/>
    </row>
    <row r="10">
      <c r="A10" s="30" t="str"/>
      <c r="B10" s="30" t="inlineStr">
        <is>
          <t>F06</t>
        </is>
      </c>
      <c r="C10" s="30" t="str"/>
      <c r="D10" s="75" t="str"/>
      <c r="E10" s="30" t="inlineStr">
        <is>
          <t>Misassigned</t>
        </is>
      </c>
      <c r="F10" s="30" t="inlineStr">
        <is>
          <t>Fallback owner receives a lead that should have matched</t>
        </is>
      </c>
      <c r="G10" s="30" t="str"/>
      <c r="H10" s="30" t="inlineStr">
        <is>
          <t>Fallback flag; match inputs; route branch</t>
        </is>
      </c>
      <c r="I10" s="30" t="inlineStr">
        <is>
          <t>Missing/late enrichment, account-domain gap, field mapping failure</t>
        </is>
      </c>
      <c r="J10" s="30" t="inlineStr">
        <is>
          <t>High</t>
        </is>
      </c>
      <c r="K10" s="30" t="str"/>
      <c r="L10" s="30" t="n">
        <v>0</v>
      </c>
      <c r="M10" s="30" t="n">
        <v>0</v>
      </c>
      <c r="N10" s="80">
        <f>IFERROR(L10/M10,0)</f>
        <v/>
      </c>
      <c r="O10" s="30" t="n">
        <v>0</v>
      </c>
      <c r="P10" s="30" t="str"/>
      <c r="Q10" s="30" t="str"/>
      <c r="R10" s="30" t="str"/>
      <c r="S10" s="30" t="inlineStr">
        <is>
          <t>RevOps + CRM Administrator</t>
        </is>
      </c>
      <c r="T10" s="30" t="str"/>
      <c r="U10" s="30" t="str"/>
      <c r="V10" s="30" t="inlineStr">
        <is>
          <t>Open</t>
        </is>
      </c>
      <c r="W10" s="76" t="str"/>
      <c r="X10" s="30" t="str"/>
      <c r="Y10" s="30" t="str"/>
    </row>
    <row r="11">
      <c r="A11" s="27" t="str"/>
      <c r="B11" s="27" t="inlineStr">
        <is>
          <t>F07</t>
        </is>
      </c>
      <c r="C11" s="27" t="str"/>
      <c r="D11" s="70" t="str"/>
      <c r="E11" s="27" t="inlineStr">
        <is>
          <t>Misassigned</t>
        </is>
      </c>
      <c r="F11" s="27" t="inlineStr">
        <is>
          <t>Owner is valid but unavailable or inactive</t>
        </is>
      </c>
      <c r="G11" s="27" t="str"/>
      <c r="H11" s="27" t="inlineStr">
        <is>
          <t>User status, roster, queue membership, assignment time</t>
        </is>
      </c>
      <c r="I11" s="27" t="inlineStr">
        <is>
          <t>Offboarding gap, PTO/capacity rule absent, stale queue membership</t>
        </is>
      </c>
      <c r="J11" s="27" t="inlineStr">
        <is>
          <t>High</t>
        </is>
      </c>
      <c r="K11" s="27" t="str"/>
      <c r="L11" s="27" t="n">
        <v>0</v>
      </c>
      <c r="M11" s="27" t="n">
        <v>0</v>
      </c>
      <c r="N11" s="79">
        <f>IFERROR(L11/M11,0)</f>
        <v/>
      </c>
      <c r="O11" s="27" t="n">
        <v>0</v>
      </c>
      <c r="P11" s="27" t="str"/>
      <c r="Q11" s="27" t="str"/>
      <c r="R11" s="27" t="str"/>
      <c r="S11" s="27" t="inlineStr">
        <is>
          <t>Sales Ops + CRM Administrator</t>
        </is>
      </c>
      <c r="T11" s="27" t="str"/>
      <c r="U11" s="27" t="str"/>
      <c r="V11" s="27" t="inlineStr">
        <is>
          <t>Open</t>
        </is>
      </c>
      <c r="W11" s="74" t="str"/>
      <c r="X11" s="27" t="str"/>
      <c r="Y11" s="27" t="str"/>
    </row>
    <row r="12">
      <c r="A12" s="30" t="str"/>
      <c r="B12" s="30" t="inlineStr">
        <is>
          <t>F08</t>
        </is>
      </c>
      <c r="C12" s="30" t="str"/>
      <c r="D12" s="75" t="str"/>
      <c r="E12" s="30" t="inlineStr">
        <is>
          <t>Duplicate</t>
        </is>
      </c>
      <c r="F12" s="30" t="inlineStr">
        <is>
          <t>One logical submission creates multiple live CRM records</t>
        </is>
      </c>
      <c r="G12" s="30" t="str"/>
      <c r="H12" s="30" t="inlineStr">
        <is>
          <t>Correlation ID; multiple CRM IDs; source timestamps</t>
        </is>
      </c>
      <c r="I12" s="30" t="inlineStr">
        <is>
          <t>Retries without idempotency, parallel integrations, concurrent submits</t>
        </is>
      </c>
      <c r="J12" s="30" t="inlineStr">
        <is>
          <t>High</t>
        </is>
      </c>
      <c r="K12" s="30" t="str"/>
      <c r="L12" s="30" t="n">
        <v>0</v>
      </c>
      <c r="M12" s="30" t="n">
        <v>0</v>
      </c>
      <c r="N12" s="80">
        <f>IFERROR(L12/M12,0)</f>
        <v/>
      </c>
      <c r="O12" s="30" t="n">
        <v>0</v>
      </c>
      <c r="P12" s="30" t="str"/>
      <c r="Q12" s="30" t="str"/>
      <c r="R12" s="30" t="str"/>
      <c r="S12" s="30" t="inlineStr">
        <is>
          <t>Integration Engineering + Data Governance</t>
        </is>
      </c>
      <c r="T12" s="30" t="str"/>
      <c r="U12" s="30" t="str"/>
      <c r="V12" s="30" t="inlineStr">
        <is>
          <t>Open</t>
        </is>
      </c>
      <c r="W12" s="76" t="str"/>
      <c r="X12" s="30" t="str"/>
      <c r="Y12" s="30" t="str"/>
    </row>
    <row r="13">
      <c r="A13" s="27" t="str"/>
      <c r="B13" s="27" t="inlineStr">
        <is>
          <t>F09</t>
        </is>
      </c>
      <c r="C13" s="27" t="str"/>
      <c r="D13" s="70" t="str"/>
      <c r="E13" s="27" t="inlineStr">
        <is>
          <t>Duplicate</t>
        </is>
      </c>
      <c r="F13" s="27" t="inlineStr">
        <is>
          <t>One record triggers duplicate notifications or outreach</t>
        </is>
      </c>
      <c r="G13" s="27" t="str"/>
      <c r="H13" s="27" t="inlineStr">
        <is>
          <t>Multiple task/email/activity IDs for one route event</t>
        </is>
      </c>
      <c r="I13" s="27" t="inlineStr">
        <is>
          <t>Replay repeats side effects, duplicate workflows, overlapping automation</t>
        </is>
      </c>
      <c r="J13" s="27" t="inlineStr">
        <is>
          <t>High</t>
        </is>
      </c>
      <c r="K13" s="27" t="str"/>
      <c r="L13" s="27" t="n">
        <v>0</v>
      </c>
      <c r="M13" s="27" t="n">
        <v>0</v>
      </c>
      <c r="N13" s="79">
        <f>IFERROR(L13/M13,0)</f>
        <v/>
      </c>
      <c r="O13" s="27" t="n">
        <v>0</v>
      </c>
      <c r="P13" s="27" t="str"/>
      <c r="Q13" s="27" t="str"/>
      <c r="R13" s="27" t="str"/>
      <c r="S13" s="27" t="inlineStr">
        <is>
          <t>CRM/Integration Administrator</t>
        </is>
      </c>
      <c r="T13" s="27" t="str"/>
      <c r="U13" s="27" t="str"/>
      <c r="V13" s="27" t="inlineStr">
        <is>
          <t>Open</t>
        </is>
      </c>
      <c r="W13" s="74" t="str"/>
      <c r="X13" s="27" t="str"/>
      <c r="Y13" s="27" t="str"/>
    </row>
    <row r="14">
      <c r="A14" s="30" t="str"/>
      <c r="B14" s="30" t="inlineStr">
        <is>
          <t>F10</t>
        </is>
      </c>
      <c r="C14" s="30" t="str"/>
      <c r="D14" s="75" t="str"/>
      <c r="E14" s="30" t="inlineStr">
        <is>
          <t>Unmatched</t>
        </is>
      </c>
      <c r="F14" s="30" t="inlineStr">
        <is>
          <t>No account or territory match, approved fallback used</t>
        </is>
      </c>
      <c r="G14" s="30" t="str"/>
      <c r="H14" s="30" t="inlineStr">
        <is>
          <t>Unmatched reason and fallback record</t>
        </is>
      </c>
      <c r="I14" s="30" t="inlineStr">
        <is>
          <t>New domain, subsidiary, missing key, unsupported geography</t>
        </is>
      </c>
      <c r="J14" s="30" t="inlineStr">
        <is>
          <t>Medium</t>
        </is>
      </c>
      <c r="K14" s="30" t="str"/>
      <c r="L14" s="30" t="n">
        <v>0</v>
      </c>
      <c r="M14" s="30" t="n">
        <v>0</v>
      </c>
      <c r="N14" s="80">
        <f>IFERROR(L14/M14,0)</f>
        <v/>
      </c>
      <c r="O14" s="30" t="n">
        <v>0</v>
      </c>
      <c r="P14" s="30" t="str"/>
      <c r="Q14" s="30" t="str"/>
      <c r="R14" s="30" t="str"/>
      <c r="S14" s="30" t="inlineStr">
        <is>
          <t>RevOps/ABM Operations</t>
        </is>
      </c>
      <c r="T14" s="30" t="str"/>
      <c r="U14" s="30" t="str"/>
      <c r="V14" s="30" t="inlineStr">
        <is>
          <t>Open</t>
        </is>
      </c>
      <c r="W14" s="76" t="str"/>
      <c r="X14" s="30" t="str"/>
      <c r="Y14" s="30" t="str"/>
    </row>
    <row r="15">
      <c r="A15" s="27" t="str"/>
      <c r="B15" s="27" t="inlineStr">
        <is>
          <t>F11</t>
        </is>
      </c>
      <c r="C15" s="27" t="str"/>
      <c r="D15" s="70" t="str"/>
      <c r="E15" s="27" t="inlineStr">
        <is>
          <t>Unmatched</t>
        </is>
      </c>
      <c r="F15" s="27" t="inlineStr">
        <is>
          <t>No match and no approved fallback</t>
        </is>
      </c>
      <c r="G15" s="27" t="str"/>
      <c r="H15" s="27" t="inlineStr">
        <is>
          <t>No route/owner after match failure</t>
        </is>
      </c>
      <c r="I15" s="27" t="inlineStr">
        <is>
          <t>Dead-end branch or fallback misconfiguration</t>
        </is>
      </c>
      <c r="J15" s="27" t="inlineStr">
        <is>
          <t>Critical</t>
        </is>
      </c>
      <c r="K15" s="27" t="str"/>
      <c r="L15" s="27" t="n">
        <v>0</v>
      </c>
      <c r="M15" s="27" t="n">
        <v>0</v>
      </c>
      <c r="N15" s="79">
        <f>IFERROR(L15/M15,0)</f>
        <v/>
      </c>
      <c r="O15" s="27" t="n">
        <v>0</v>
      </c>
      <c r="P15" s="27" t="str"/>
      <c r="Q15" s="27" t="str"/>
      <c r="R15" s="27" t="str"/>
      <c r="S15" s="27" t="inlineStr">
        <is>
          <t>CRM Administrator</t>
        </is>
      </c>
      <c r="T15" s="27" t="str"/>
      <c r="U15" s="27" t="str"/>
      <c r="V15" s="27" t="inlineStr">
        <is>
          <t>Open</t>
        </is>
      </c>
      <c r="W15" s="74" t="str"/>
      <c r="X15" s="27" t="str"/>
      <c r="Y15" s="27" t="str"/>
    </row>
    <row r="16">
      <c r="A16" s="30" t="str"/>
      <c r="B16" s="30" t="inlineStr">
        <is>
          <t>F12</t>
        </is>
      </c>
      <c r="C16" s="30" t="str"/>
      <c r="D16" s="75" t="str"/>
      <c r="E16" s="30" t="inlineStr">
        <is>
          <t>Unworked</t>
        </is>
      </c>
      <c r="F16" s="30" t="inlineStr">
        <is>
          <t>Assigned and notified but not accepted by SLA</t>
        </is>
      </c>
      <c r="G16" s="30" t="str"/>
      <c r="H16" s="30" t="inlineStr">
        <is>
          <t>Assignment, notification and no acceptance event</t>
        </is>
      </c>
      <c r="I16" s="30" t="inlineStr">
        <is>
          <t>Queue not monitored, rep overload, notification ignored</t>
        </is>
      </c>
      <c r="J16" s="30" t="inlineStr">
        <is>
          <t>High</t>
        </is>
      </c>
      <c r="K16" s="30" t="str"/>
      <c r="L16" s="30" t="n">
        <v>0</v>
      </c>
      <c r="M16" s="30" t="n">
        <v>0</v>
      </c>
      <c r="N16" s="80">
        <f>IFERROR(L16/M16,0)</f>
        <v/>
      </c>
      <c r="O16" s="30" t="n">
        <v>0</v>
      </c>
      <c r="P16" s="30" t="str"/>
      <c r="Q16" s="30" t="str"/>
      <c r="R16" s="30" t="str"/>
      <c r="S16" s="30" t="inlineStr">
        <is>
          <t>Sales Management</t>
        </is>
      </c>
      <c r="T16" s="30" t="str"/>
      <c r="U16" s="30" t="str"/>
      <c r="V16" s="30" t="inlineStr">
        <is>
          <t>Open</t>
        </is>
      </c>
      <c r="W16" s="76" t="str"/>
      <c r="X16" s="30" t="str"/>
      <c r="Y16" s="30" t="str"/>
    </row>
    <row r="17">
      <c r="A17" s="27" t="str"/>
      <c r="B17" s="27" t="inlineStr">
        <is>
          <t>F13</t>
        </is>
      </c>
      <c r="C17" s="27" t="str"/>
      <c r="D17" s="70" t="str"/>
      <c r="E17" s="27" t="inlineStr">
        <is>
          <t>Unworked</t>
        </is>
      </c>
      <c r="F17" s="27" t="inlineStr">
        <is>
          <t>Accepted but no qualifying first action by SLA</t>
        </is>
      </c>
      <c r="G17" s="27" t="str"/>
      <c r="H17" s="27" t="inlineStr">
        <is>
          <t>Acceptance event; no valid activity</t>
        </is>
      </c>
      <c r="I17" s="27" t="inlineStr">
        <is>
          <t>Process non-compliance, activity sync failure, false acceptance</t>
        </is>
      </c>
      <c r="J17" s="27" t="inlineStr">
        <is>
          <t>High</t>
        </is>
      </c>
      <c r="K17" s="27" t="str"/>
      <c r="L17" s="27" t="n">
        <v>0</v>
      </c>
      <c r="M17" s="27" t="n">
        <v>0</v>
      </c>
      <c r="N17" s="79">
        <f>IFERROR(L17/M17,0)</f>
        <v/>
      </c>
      <c r="O17" s="27" t="n">
        <v>0</v>
      </c>
      <c r="P17" s="27" t="str"/>
      <c r="Q17" s="27" t="str"/>
      <c r="R17" s="27" t="str"/>
      <c r="S17" s="27" t="inlineStr">
        <is>
          <t>Sales Management + Integration Admin</t>
        </is>
      </c>
      <c r="T17" s="27" t="str"/>
      <c r="U17" s="27" t="str"/>
      <c r="V17" s="27" t="inlineStr">
        <is>
          <t>Open</t>
        </is>
      </c>
      <c r="W17" s="74" t="str"/>
      <c r="X17" s="27" t="str"/>
      <c r="Y17" s="27" t="str"/>
    </row>
    <row r="18">
      <c r="A18" s="30" t="str"/>
      <c r="B18" s="30" t="inlineStr">
        <is>
          <t>F14</t>
        </is>
      </c>
      <c r="C18" s="30" t="str"/>
      <c r="D18" s="75" t="str"/>
      <c r="E18" s="30" t="inlineStr">
        <is>
          <t>Data integrity</t>
        </is>
      </c>
      <c r="F18" s="30" t="inlineStr">
        <is>
          <t>Routing field exists in submission but not on CRM record</t>
        </is>
      </c>
      <c r="G18" s="30" t="str"/>
      <c r="H18" s="30" t="inlineStr">
        <is>
          <t>Submission detail vs property history</t>
        </is>
      </c>
      <c r="I18" s="30" t="inlineStr">
        <is>
          <t>Mapping/type mismatch, overwrite, field not detected</t>
        </is>
      </c>
      <c r="J18" s="30" t="inlineStr">
        <is>
          <t>High</t>
        </is>
      </c>
      <c r="K18" s="30" t="str"/>
      <c r="L18" s="30" t="n">
        <v>0</v>
      </c>
      <c r="M18" s="30" t="n">
        <v>0</v>
      </c>
      <c r="N18" s="80">
        <f>IFERROR(L18/M18,0)</f>
        <v/>
      </c>
      <c r="O18" s="30" t="n">
        <v>0</v>
      </c>
      <c r="P18" s="30" t="str"/>
      <c r="Q18" s="30" t="str"/>
      <c r="R18" s="30" t="str"/>
      <c r="S18" s="30" t="inlineStr">
        <is>
          <t>Marketing Ops + CRM Admin</t>
        </is>
      </c>
      <c r="T18" s="30" t="str"/>
      <c r="U18" s="30" t="str"/>
      <c r="V18" s="30" t="inlineStr">
        <is>
          <t>Open</t>
        </is>
      </c>
      <c r="W18" s="76" t="str"/>
      <c r="X18" s="30" t="str"/>
      <c r="Y18" s="30" t="str"/>
    </row>
    <row r="19">
      <c r="A19" s="27" t="str"/>
      <c r="B19" s="27" t="inlineStr">
        <is>
          <t>F15</t>
        </is>
      </c>
      <c r="C19" s="27" t="str"/>
      <c r="D19" s="70" t="str"/>
      <c r="E19" s="27" t="inlineStr">
        <is>
          <t>Consent/evidence</t>
        </is>
      </c>
      <c r="F19" s="27" t="inlineStr">
        <is>
          <t>Required consent or text version cannot be demonstrated</t>
        </is>
      </c>
      <c r="G19" s="27" t="str"/>
      <c r="H19" s="27" t="inlineStr">
        <is>
          <t>Form version and consent record absent or inconsistent</t>
        </is>
      </c>
      <c r="I19" s="27" t="inlineStr">
        <is>
          <t>Old form copy, property mapping failure, evidence retention gap</t>
        </is>
      </c>
      <c r="J19" s="27" t="inlineStr">
        <is>
          <t>Critical where legally required</t>
        </is>
      </c>
      <c r="K19" s="27" t="str"/>
      <c r="L19" s="27" t="n">
        <v>0</v>
      </c>
      <c r="M19" s="27" t="n">
        <v>0</v>
      </c>
      <c r="N19" s="79">
        <f>IFERROR(L19/M19,0)</f>
        <v/>
      </c>
      <c r="O19" s="27" t="n">
        <v>0</v>
      </c>
      <c r="P19" s="27" t="str"/>
      <c r="Q19" s="27" t="str"/>
      <c r="R19" s="27" t="str"/>
      <c r="S19" s="27" t="inlineStr">
        <is>
          <t>Marketing Ops + Legal</t>
        </is>
      </c>
      <c r="T19" s="27" t="str"/>
      <c r="U19" s="27" t="str"/>
      <c r="V19" s="27" t="inlineStr">
        <is>
          <t>Open</t>
        </is>
      </c>
      <c r="W19" s="74" t="str"/>
      <c r="X19" s="27" t="str"/>
      <c r="Y19" s="27" t="str"/>
    </row>
    <row r="20">
      <c r="A20" s="30" t="str"/>
      <c r="B20" s="30" t="inlineStr">
        <is>
          <t>F16</t>
        </is>
      </c>
      <c r="C20" s="30" t="str"/>
      <c r="D20" s="75" t="str"/>
      <c r="E20" s="30" t="inlineStr">
        <is>
          <t>Observability</t>
        </is>
      </c>
      <c r="F20" s="30" t="inlineStr">
        <is>
          <t>Expected log is unavailable</t>
        </is>
      </c>
      <c r="G20" s="30" t="str"/>
      <c r="H20" s="30" t="inlineStr">
        <is>
          <t>Missing run/history/export despite transaction evidence</t>
        </is>
      </c>
      <c r="I20" s="30" t="inlineStr">
        <is>
          <t>Retention expired, daily log cap, logging disabled, record deleted</t>
        </is>
      </c>
      <c r="J20" s="30" t="inlineStr">
        <is>
          <t>Medium; High during incident</t>
        </is>
      </c>
      <c r="K20" s="30" t="str"/>
      <c r="L20" s="30" t="n">
        <v>0</v>
      </c>
      <c r="M20" s="30" t="n">
        <v>0</v>
      </c>
      <c r="N20" s="80">
        <f>IFERROR(L20/M20,0)</f>
        <v/>
      </c>
      <c r="O20" s="30" t="n">
        <v>0</v>
      </c>
      <c r="P20" s="30" t="str"/>
      <c r="Q20" s="30" t="str"/>
      <c r="R20" s="30" t="str"/>
      <c r="S20" s="30" t="inlineStr">
        <is>
          <t>System Owner</t>
        </is>
      </c>
      <c r="T20" s="30" t="str"/>
      <c r="U20" s="30" t="str"/>
      <c r="V20" s="30" t="inlineStr">
        <is>
          <t>Open</t>
        </is>
      </c>
      <c r="W20" s="76" t="str"/>
      <c r="X20" s="30" t="str"/>
      <c r="Y20" s="30" t="str"/>
    </row>
    <row r="21">
      <c r="A21" s="27" t="str"/>
      <c r="B21" s="27" t="inlineStr">
        <is>
          <t>F17</t>
        </is>
      </c>
      <c r="C21" s="27" t="str"/>
      <c r="D21" s="70" t="str"/>
      <c r="E21" s="27" t="inlineStr">
        <is>
          <t>Change control</t>
        </is>
      </c>
      <c r="F21" s="27" t="inlineStr">
        <is>
          <t>Outcome changes across identical test inputs without documented release</t>
        </is>
      </c>
      <c r="G21" s="27" t="str"/>
      <c r="H21" s="27" t="inlineStr">
        <is>
          <t>Test replay comparison; version history</t>
        </is>
      </c>
      <c r="I21" s="27" t="inlineStr">
        <is>
          <t>Undocumented rule edit, owner-list reset, managed-package update</t>
        </is>
      </c>
      <c r="J21" s="27" t="inlineStr">
        <is>
          <t>High</t>
        </is>
      </c>
      <c r="K21" s="27" t="str"/>
      <c r="L21" s="27" t="n">
        <v>0</v>
      </c>
      <c r="M21" s="27" t="n">
        <v>0</v>
      </c>
      <c r="N21" s="79">
        <f>IFERROR(L21/M21,0)</f>
        <v/>
      </c>
      <c r="O21" s="27" t="n">
        <v>0</v>
      </c>
      <c r="P21" s="27" t="str"/>
      <c r="Q21" s="27" t="str"/>
      <c r="R21" s="27" t="str"/>
      <c r="S21" s="27" t="inlineStr">
        <is>
          <t>RevOps + CRM Administrator</t>
        </is>
      </c>
      <c r="T21" s="27" t="str"/>
      <c r="U21" s="27" t="str"/>
      <c r="V21" s="27" t="inlineStr">
        <is>
          <t>Open</t>
        </is>
      </c>
      <c r="W21" s="74" t="str"/>
      <c r="X21" s="27" t="str"/>
      <c r="Y21" s="27" t="str"/>
    </row>
    <row r="22">
      <c r="A22" s="30" t="str"/>
      <c r="B22" s="30" t="inlineStr">
        <is>
          <t>F18</t>
        </is>
      </c>
      <c r="C22" s="30" t="str"/>
      <c r="D22" s="75" t="str"/>
      <c r="E22" s="30" t="inlineStr">
        <is>
          <t>False positive</t>
        </is>
      </c>
      <c r="F22" s="30" t="inlineStr">
        <is>
          <t>Audit labels an expected fallback or planned retry as failure</t>
        </is>
      </c>
      <c r="G22" s="30" t="str"/>
      <c r="H22" s="30" t="inlineStr">
        <is>
          <t>Documented fallback/retry contract</t>
        </is>
      </c>
      <c r="I22" s="30" t="inlineStr">
        <is>
          <t>Metric definition ignores approved exception</t>
        </is>
      </c>
      <c r="J22" s="30" t="inlineStr">
        <is>
          <t>Medium</t>
        </is>
      </c>
      <c r="K22" s="30" t="str"/>
      <c r="L22" s="30" t="n">
        <v>0</v>
      </c>
      <c r="M22" s="30" t="n">
        <v>0</v>
      </c>
      <c r="N22" s="80">
        <f>IFERROR(L22/M22,0)</f>
        <v/>
      </c>
      <c r="O22" s="30" t="n">
        <v>0</v>
      </c>
      <c r="P22" s="30" t="str"/>
      <c r="Q22" s="30" t="str"/>
      <c r="R22" s="30" t="str"/>
      <c r="S22" s="30" t="inlineStr">
        <is>
          <t>Audit Owner</t>
        </is>
      </c>
      <c r="T22" s="30" t="str"/>
      <c r="U22" s="30" t="str"/>
      <c r="V22" s="30" t="inlineStr">
        <is>
          <t>Open</t>
        </is>
      </c>
      <c r="W22" s="76" t="str"/>
      <c r="X22" s="30" t="str"/>
      <c r="Y22" s="30" t="str"/>
    </row>
    <row r="23">
      <c r="D23" s="77" t="n"/>
      <c r="N23" s="81">
        <f>IFERROR(L23/M23,0)</f>
        <v/>
      </c>
      <c r="W23" s="78" t="n"/>
    </row>
    <row r="24">
      <c r="D24" s="77" t="n"/>
      <c r="N24" s="81">
        <f>IFERROR(L24/M24,0)</f>
        <v/>
      </c>
      <c r="W24" s="78" t="n"/>
    </row>
    <row r="25">
      <c r="D25" s="77" t="n"/>
      <c r="N25" s="81">
        <f>IFERROR(L25/M25,0)</f>
        <v/>
      </c>
      <c r="W25" s="78" t="n"/>
    </row>
    <row r="26">
      <c r="D26" s="77" t="n"/>
      <c r="N26" s="81">
        <f>IFERROR(L26/M26,0)</f>
        <v/>
      </c>
      <c r="W26" s="78" t="n"/>
    </row>
    <row r="27">
      <c r="D27" s="77" t="n"/>
      <c r="N27" s="81">
        <f>IFERROR(L27/M27,0)</f>
        <v/>
      </c>
      <c r="W27" s="78" t="n"/>
    </row>
    <row r="28">
      <c r="D28" s="77" t="n"/>
      <c r="N28" s="81">
        <f>IFERROR(L28/M28,0)</f>
        <v/>
      </c>
      <c r="W28" s="78" t="n"/>
    </row>
    <row r="29">
      <c r="D29" s="77" t="n"/>
      <c r="N29" s="81">
        <f>IFERROR(L29/M29,0)</f>
        <v/>
      </c>
      <c r="W29" s="78" t="n"/>
    </row>
    <row r="30">
      <c r="D30" s="77" t="n"/>
      <c r="N30" s="81">
        <f>IFERROR(L30/M30,0)</f>
        <v/>
      </c>
      <c r="W30" s="78" t="n"/>
    </row>
    <row r="31">
      <c r="D31" s="77" t="n"/>
      <c r="N31" s="81">
        <f>IFERROR(L31/M31,0)</f>
        <v/>
      </c>
      <c r="W31" s="78" t="n"/>
    </row>
    <row r="32">
      <c r="D32" s="77" t="n"/>
      <c r="N32" s="81">
        <f>IFERROR(L32/M32,0)</f>
        <v/>
      </c>
      <c r="W32" s="78" t="n"/>
    </row>
    <row r="33">
      <c r="D33" s="77" t="n"/>
      <c r="N33" s="81">
        <f>IFERROR(L33/M33,0)</f>
        <v/>
      </c>
      <c r="W33" s="78" t="n"/>
    </row>
    <row r="34">
      <c r="D34" s="77" t="n"/>
      <c r="N34" s="81">
        <f>IFERROR(L34/M34,0)</f>
        <v/>
      </c>
      <c r="W34" s="78" t="n"/>
    </row>
    <row r="35">
      <c r="D35" s="77" t="n"/>
      <c r="N35" s="81">
        <f>IFERROR(L35/M35,0)</f>
        <v/>
      </c>
      <c r="W35" s="78" t="n"/>
    </row>
    <row r="36">
      <c r="D36" s="77" t="n"/>
      <c r="N36" s="81">
        <f>IFERROR(L36/M36,0)</f>
        <v/>
      </c>
      <c r="W36" s="78" t="n"/>
    </row>
    <row r="37">
      <c r="D37" s="77" t="n"/>
      <c r="N37" s="81">
        <f>IFERROR(L37/M37,0)</f>
        <v/>
      </c>
      <c r="W37" s="78" t="n"/>
    </row>
    <row r="38">
      <c r="D38" s="77" t="n"/>
      <c r="N38" s="81">
        <f>IFERROR(L38/M38,0)</f>
        <v/>
      </c>
      <c r="W38" s="78" t="n"/>
    </row>
    <row r="39">
      <c r="D39" s="77" t="n"/>
      <c r="N39" s="81">
        <f>IFERROR(L39/M39,0)</f>
        <v/>
      </c>
      <c r="W39" s="78" t="n"/>
    </row>
    <row r="40">
      <c r="D40" s="77" t="n"/>
      <c r="N40" s="81">
        <f>IFERROR(L40/M40,0)</f>
        <v/>
      </c>
      <c r="W40" s="78" t="n"/>
    </row>
    <row r="41">
      <c r="D41" s="77" t="n"/>
      <c r="N41" s="81">
        <f>IFERROR(L41/M41,0)</f>
        <v/>
      </c>
      <c r="W41" s="78" t="n"/>
    </row>
    <row r="42">
      <c r="D42" s="77" t="n"/>
      <c r="N42" s="81">
        <f>IFERROR(L42/M42,0)</f>
        <v/>
      </c>
      <c r="W42" s="78" t="n"/>
    </row>
    <row r="43">
      <c r="D43" s="77" t="n"/>
      <c r="N43" s="81">
        <f>IFERROR(L43/M43,0)</f>
        <v/>
      </c>
      <c r="W43" s="78" t="n"/>
    </row>
    <row r="44">
      <c r="D44" s="77" t="n"/>
      <c r="N44" s="81">
        <f>IFERROR(L44/M44,0)</f>
        <v/>
      </c>
      <c r="W44" s="78" t="n"/>
    </row>
    <row r="45">
      <c r="D45" s="77" t="n"/>
      <c r="N45" s="81">
        <f>IFERROR(L45/M45,0)</f>
        <v/>
      </c>
      <c r="W45" s="78" t="n"/>
    </row>
    <row r="46">
      <c r="D46" s="77" t="n"/>
      <c r="N46" s="81">
        <f>IFERROR(L46/M46,0)</f>
        <v/>
      </c>
      <c r="W46" s="78" t="n"/>
    </row>
    <row r="47">
      <c r="D47" s="77" t="n"/>
      <c r="N47" s="81">
        <f>IFERROR(L47/M47,0)</f>
        <v/>
      </c>
      <c r="W47" s="78" t="n"/>
    </row>
    <row r="48">
      <c r="D48" s="77" t="n"/>
      <c r="N48" s="81">
        <f>IFERROR(L48/M48,0)</f>
        <v/>
      </c>
      <c r="W48" s="78" t="n"/>
    </row>
    <row r="49">
      <c r="D49" s="77" t="n"/>
      <c r="N49" s="81">
        <f>IFERROR(L49/M49,0)</f>
        <v/>
      </c>
      <c r="W49" s="78" t="n"/>
    </row>
    <row r="50">
      <c r="D50" s="77" t="n"/>
      <c r="N50" s="81">
        <f>IFERROR(L50/M50,0)</f>
        <v/>
      </c>
      <c r="W50" s="78" t="n"/>
    </row>
    <row r="51">
      <c r="D51" s="77" t="n"/>
      <c r="N51" s="81">
        <f>IFERROR(L51/M51,0)</f>
        <v/>
      </c>
      <c r="W51" s="78" t="n"/>
    </row>
    <row r="52">
      <c r="D52" s="77" t="n"/>
      <c r="N52" s="81">
        <f>IFERROR(L52/M52,0)</f>
        <v/>
      </c>
      <c r="W52" s="78" t="n"/>
    </row>
    <row r="53">
      <c r="D53" s="77" t="n"/>
      <c r="N53" s="81">
        <f>IFERROR(L53/M53,0)</f>
        <v/>
      </c>
      <c r="W53" s="78" t="n"/>
    </row>
    <row r="54">
      <c r="D54" s="77" t="n"/>
      <c r="N54" s="81">
        <f>IFERROR(L54/M54,0)</f>
        <v/>
      </c>
      <c r="W54" s="78" t="n"/>
    </row>
    <row r="55">
      <c r="D55" s="77" t="n"/>
      <c r="N55" s="81">
        <f>IFERROR(L55/M55,0)</f>
        <v/>
      </c>
      <c r="W55" s="78" t="n"/>
    </row>
    <row r="56">
      <c r="D56" s="77" t="n"/>
      <c r="N56" s="81">
        <f>IFERROR(L56/M56,0)</f>
        <v/>
      </c>
      <c r="W56" s="78" t="n"/>
    </row>
    <row r="57">
      <c r="D57" s="77" t="n"/>
      <c r="N57" s="81">
        <f>IFERROR(L57/M57,0)</f>
        <v/>
      </c>
      <c r="W57" s="78" t="n"/>
    </row>
    <row r="58">
      <c r="D58" s="77" t="n"/>
      <c r="N58" s="81">
        <f>IFERROR(L58/M58,0)</f>
        <v/>
      </c>
      <c r="W58" s="78" t="n"/>
    </row>
    <row r="59">
      <c r="D59" s="77" t="n"/>
      <c r="N59" s="81">
        <f>IFERROR(L59/M59,0)</f>
        <v/>
      </c>
      <c r="W59" s="78" t="n"/>
    </row>
    <row r="60">
      <c r="D60" s="77" t="n"/>
      <c r="N60" s="81">
        <f>IFERROR(L60/M60,0)</f>
        <v/>
      </c>
      <c r="W60" s="78" t="n"/>
    </row>
    <row r="61">
      <c r="D61" s="77" t="n"/>
      <c r="N61" s="81">
        <f>IFERROR(L61/M61,0)</f>
        <v/>
      </c>
      <c r="W61" s="78" t="n"/>
    </row>
    <row r="62">
      <c r="D62" s="77" t="n"/>
      <c r="N62" s="81">
        <f>IFERROR(L62/M62,0)</f>
        <v/>
      </c>
      <c r="W62" s="78" t="n"/>
    </row>
    <row r="63">
      <c r="D63" s="77" t="n"/>
      <c r="N63" s="81">
        <f>IFERROR(L63/M63,0)</f>
        <v/>
      </c>
      <c r="W63" s="78" t="n"/>
    </row>
    <row r="64">
      <c r="D64" s="77" t="n"/>
      <c r="N64" s="81">
        <f>IFERROR(L64/M64,0)</f>
        <v/>
      </c>
      <c r="W64" s="78" t="n"/>
    </row>
    <row r="65">
      <c r="D65" s="77" t="n"/>
      <c r="N65" s="81">
        <f>IFERROR(L65/M65,0)</f>
        <v/>
      </c>
      <c r="W65" s="78" t="n"/>
    </row>
    <row r="66">
      <c r="D66" s="77" t="n"/>
      <c r="N66" s="81">
        <f>IFERROR(L66/M66,0)</f>
        <v/>
      </c>
      <c r="W66" s="78" t="n"/>
    </row>
    <row r="67">
      <c r="D67" s="77" t="n"/>
      <c r="N67" s="81">
        <f>IFERROR(L67/M67,0)</f>
        <v/>
      </c>
      <c r="W67" s="78" t="n"/>
    </row>
    <row r="68">
      <c r="D68" s="77" t="n"/>
      <c r="N68" s="81">
        <f>IFERROR(L68/M68,0)</f>
        <v/>
      </c>
      <c r="W68" s="78" t="n"/>
    </row>
    <row r="69">
      <c r="D69" s="77" t="n"/>
      <c r="N69" s="81">
        <f>IFERROR(L69/M69,0)</f>
        <v/>
      </c>
      <c r="W69" s="78" t="n"/>
    </row>
    <row r="70">
      <c r="D70" s="77" t="n"/>
      <c r="N70" s="81">
        <f>IFERROR(L70/M70,0)</f>
        <v/>
      </c>
      <c r="W70" s="78" t="n"/>
    </row>
    <row r="71">
      <c r="D71" s="77" t="n"/>
      <c r="N71" s="81">
        <f>IFERROR(L71/M71,0)</f>
        <v/>
      </c>
      <c r="W71" s="78" t="n"/>
    </row>
    <row r="72">
      <c r="D72" s="77" t="n"/>
      <c r="N72" s="81">
        <f>IFERROR(L72/M72,0)</f>
        <v/>
      </c>
      <c r="W72" s="78" t="n"/>
    </row>
    <row r="73">
      <c r="D73" s="77" t="n"/>
      <c r="N73" s="81">
        <f>IFERROR(L73/M73,0)</f>
        <v/>
      </c>
      <c r="W73" s="78" t="n"/>
    </row>
    <row r="74">
      <c r="D74" s="77" t="n"/>
      <c r="N74" s="81">
        <f>IFERROR(L74/M74,0)</f>
        <v/>
      </c>
      <c r="W74" s="78" t="n"/>
    </row>
    <row r="75">
      <c r="D75" s="77" t="n"/>
      <c r="N75" s="81">
        <f>IFERROR(L75/M75,0)</f>
        <v/>
      </c>
      <c r="W75" s="78" t="n"/>
    </row>
    <row r="76">
      <c r="D76" s="77" t="n"/>
      <c r="N76" s="81">
        <f>IFERROR(L76/M76,0)</f>
        <v/>
      </c>
      <c r="W76" s="78" t="n"/>
    </row>
    <row r="77">
      <c r="D77" s="77" t="n"/>
      <c r="N77" s="81">
        <f>IFERROR(L77/M77,0)</f>
        <v/>
      </c>
      <c r="W77" s="78" t="n"/>
    </row>
    <row r="78">
      <c r="D78" s="77" t="n"/>
      <c r="N78" s="81">
        <f>IFERROR(L78/M78,0)</f>
        <v/>
      </c>
      <c r="W78" s="78" t="n"/>
    </row>
    <row r="79">
      <c r="D79" s="77" t="n"/>
      <c r="N79" s="81">
        <f>IFERROR(L79/M79,0)</f>
        <v/>
      </c>
      <c r="W79" s="78" t="n"/>
    </row>
    <row r="80">
      <c r="D80" s="77" t="n"/>
      <c r="N80" s="81">
        <f>IFERROR(L80/M80,0)</f>
        <v/>
      </c>
      <c r="W80" s="78" t="n"/>
    </row>
    <row r="81">
      <c r="D81" s="77" t="n"/>
      <c r="N81" s="81">
        <f>IFERROR(L81/M81,0)</f>
        <v/>
      </c>
      <c r="W81" s="78" t="n"/>
    </row>
    <row r="82">
      <c r="D82" s="77" t="n"/>
      <c r="N82" s="81">
        <f>IFERROR(L82/M82,0)</f>
        <v/>
      </c>
      <c r="W82" s="78" t="n"/>
    </row>
    <row r="83">
      <c r="D83" s="77" t="n"/>
      <c r="N83" s="81">
        <f>IFERROR(L83/M83,0)</f>
        <v/>
      </c>
      <c r="W83" s="78" t="n"/>
    </row>
    <row r="84">
      <c r="D84" s="77" t="n"/>
      <c r="N84" s="81">
        <f>IFERROR(L84/M84,0)</f>
        <v/>
      </c>
      <c r="W84" s="78" t="n"/>
    </row>
    <row r="85">
      <c r="D85" s="77" t="n"/>
      <c r="N85" s="81">
        <f>IFERROR(L85/M85,0)</f>
        <v/>
      </c>
      <c r="W85" s="78" t="n"/>
    </row>
    <row r="86">
      <c r="D86" s="77" t="n"/>
      <c r="N86" s="81">
        <f>IFERROR(L86/M86,0)</f>
        <v/>
      </c>
      <c r="W86" s="78" t="n"/>
    </row>
    <row r="87">
      <c r="D87" s="77" t="n"/>
      <c r="N87" s="81">
        <f>IFERROR(L87/M87,0)</f>
        <v/>
      </c>
      <c r="W87" s="78" t="n"/>
    </row>
    <row r="88">
      <c r="D88" s="77" t="n"/>
      <c r="N88" s="81">
        <f>IFERROR(L88/M88,0)</f>
        <v/>
      </c>
      <c r="W88" s="78" t="n"/>
    </row>
    <row r="89">
      <c r="D89" s="77" t="n"/>
      <c r="N89" s="81">
        <f>IFERROR(L89/M89,0)</f>
        <v/>
      </c>
      <c r="W89" s="78" t="n"/>
    </row>
    <row r="90">
      <c r="D90" s="77" t="n"/>
      <c r="N90" s="81">
        <f>IFERROR(L90/M90,0)</f>
        <v/>
      </c>
      <c r="W90" s="78" t="n"/>
    </row>
    <row r="91">
      <c r="D91" s="77" t="n"/>
      <c r="N91" s="81">
        <f>IFERROR(L91/M91,0)</f>
        <v/>
      </c>
      <c r="W91" s="78" t="n"/>
    </row>
    <row r="92">
      <c r="D92" s="77" t="n"/>
      <c r="N92" s="81">
        <f>IFERROR(L92/M92,0)</f>
        <v/>
      </c>
      <c r="W92" s="78" t="n"/>
    </row>
    <row r="93">
      <c r="D93" s="77" t="n"/>
      <c r="N93" s="81">
        <f>IFERROR(L93/M93,0)</f>
        <v/>
      </c>
      <c r="W93" s="78" t="n"/>
    </row>
    <row r="94">
      <c r="D94" s="77" t="n"/>
      <c r="N94" s="81">
        <f>IFERROR(L94/M94,0)</f>
        <v/>
      </c>
      <c r="W94" s="78" t="n"/>
    </row>
    <row r="95">
      <c r="D95" s="77" t="n"/>
      <c r="N95" s="81">
        <f>IFERROR(L95/M95,0)</f>
        <v/>
      </c>
      <c r="W95" s="78" t="n"/>
    </row>
    <row r="96">
      <c r="D96" s="77" t="n"/>
      <c r="N96" s="81">
        <f>IFERROR(L96/M96,0)</f>
        <v/>
      </c>
      <c r="W96" s="78" t="n"/>
    </row>
    <row r="97">
      <c r="D97" s="77" t="n"/>
      <c r="N97" s="81">
        <f>IFERROR(L97/M97,0)</f>
        <v/>
      </c>
      <c r="W97" s="78" t="n"/>
    </row>
    <row r="98">
      <c r="D98" s="77" t="n"/>
      <c r="N98" s="81">
        <f>IFERROR(L98/M98,0)</f>
        <v/>
      </c>
      <c r="W98" s="78" t="n"/>
    </row>
    <row r="99">
      <c r="D99" s="77" t="n"/>
      <c r="N99" s="81">
        <f>IFERROR(L99/M99,0)</f>
        <v/>
      </c>
      <c r="W99" s="78" t="n"/>
    </row>
    <row r="100">
      <c r="D100" s="77" t="n"/>
      <c r="N100" s="81">
        <f>IFERROR(L100/M100,0)</f>
        <v/>
      </c>
      <c r="W100" s="78" t="n"/>
    </row>
    <row r="101">
      <c r="D101" s="77" t="n"/>
      <c r="N101" s="81">
        <f>IFERROR(L101/M101,0)</f>
        <v/>
      </c>
      <c r="W101" s="78" t="n"/>
    </row>
    <row r="102">
      <c r="D102" s="77" t="n"/>
      <c r="N102" s="81">
        <f>IFERROR(L102/M102,0)</f>
        <v/>
      </c>
      <c r="W102" s="78" t="n"/>
    </row>
    <row r="103">
      <c r="D103" s="77" t="n"/>
      <c r="N103" s="81">
        <f>IFERROR(L103/M103,0)</f>
        <v/>
      </c>
      <c r="W103" s="78" t="n"/>
    </row>
    <row r="104">
      <c r="D104" s="77" t="n"/>
      <c r="N104" s="81">
        <f>IFERROR(L104/M104,0)</f>
        <v/>
      </c>
      <c r="W104" s="78" t="n"/>
    </row>
    <row r="105">
      <c r="D105" s="77" t="n"/>
      <c r="N105" s="81">
        <f>IFERROR(L105/M105,0)</f>
        <v/>
      </c>
      <c r="W105" s="78" t="n"/>
    </row>
    <row r="106">
      <c r="D106" s="77" t="n"/>
      <c r="N106" s="81">
        <f>IFERROR(L106/M106,0)</f>
        <v/>
      </c>
      <c r="W106" s="78" t="n"/>
    </row>
    <row r="107">
      <c r="D107" s="77" t="n"/>
      <c r="N107" s="81">
        <f>IFERROR(L107/M107,0)</f>
        <v/>
      </c>
      <c r="W107" s="78" t="n"/>
    </row>
    <row r="108">
      <c r="D108" s="77" t="n"/>
      <c r="N108" s="81">
        <f>IFERROR(L108/M108,0)</f>
        <v/>
      </c>
      <c r="W108" s="78" t="n"/>
    </row>
    <row r="109">
      <c r="D109" s="77" t="n"/>
      <c r="N109" s="81">
        <f>IFERROR(L109/M109,0)</f>
        <v/>
      </c>
      <c r="W109" s="78" t="n"/>
    </row>
    <row r="110">
      <c r="D110" s="77" t="n"/>
      <c r="N110" s="81">
        <f>IFERROR(L110/M110,0)</f>
        <v/>
      </c>
      <c r="W110" s="78" t="n"/>
    </row>
    <row r="111">
      <c r="D111" s="77" t="n"/>
      <c r="N111" s="81">
        <f>IFERROR(L111/M111,0)</f>
        <v/>
      </c>
      <c r="W111" s="78" t="n"/>
    </row>
    <row r="112">
      <c r="D112" s="77" t="n"/>
      <c r="N112" s="81">
        <f>IFERROR(L112/M112,0)</f>
        <v/>
      </c>
      <c r="W112" s="78" t="n"/>
    </row>
    <row r="113">
      <c r="D113" s="77" t="n"/>
      <c r="N113" s="81">
        <f>IFERROR(L113/M113,0)</f>
        <v/>
      </c>
      <c r="W113" s="78" t="n"/>
    </row>
    <row r="114">
      <c r="D114" s="77" t="n"/>
      <c r="N114" s="81">
        <f>IFERROR(L114/M114,0)</f>
        <v/>
      </c>
      <c r="W114" s="78" t="n"/>
    </row>
    <row r="115">
      <c r="D115" s="77" t="n"/>
      <c r="N115" s="81">
        <f>IFERROR(L115/M115,0)</f>
        <v/>
      </c>
      <c r="W115" s="78" t="n"/>
    </row>
    <row r="116">
      <c r="D116" s="77" t="n"/>
      <c r="N116" s="81">
        <f>IFERROR(L116/M116,0)</f>
        <v/>
      </c>
      <c r="W116" s="78" t="n"/>
    </row>
    <row r="117">
      <c r="D117" s="77" t="n"/>
      <c r="N117" s="81">
        <f>IFERROR(L117/M117,0)</f>
        <v/>
      </c>
      <c r="W117" s="78" t="n"/>
    </row>
    <row r="118">
      <c r="D118" s="77" t="n"/>
      <c r="N118" s="81">
        <f>IFERROR(L118/M118,0)</f>
        <v/>
      </c>
      <c r="W118" s="78" t="n"/>
    </row>
    <row r="119">
      <c r="D119" s="77" t="n"/>
      <c r="N119" s="81">
        <f>IFERROR(L119/M119,0)</f>
        <v/>
      </c>
      <c r="W119" s="78" t="n"/>
    </row>
    <row r="120">
      <c r="D120" s="77" t="n"/>
      <c r="N120" s="81">
        <f>IFERROR(L120/M120,0)</f>
        <v/>
      </c>
      <c r="W120" s="78" t="n"/>
    </row>
    <row r="121">
      <c r="D121" s="77" t="n"/>
      <c r="N121" s="81">
        <f>IFERROR(L121/M121,0)</f>
        <v/>
      </c>
      <c r="W121" s="78" t="n"/>
    </row>
    <row r="122">
      <c r="D122" s="77" t="n"/>
      <c r="N122" s="81">
        <f>IFERROR(L122/M122,0)</f>
        <v/>
      </c>
      <c r="W122" s="78" t="n"/>
    </row>
    <row r="123">
      <c r="D123" s="77" t="n"/>
      <c r="N123" s="81">
        <f>IFERROR(L123/M123,0)</f>
        <v/>
      </c>
      <c r="W123" s="78" t="n"/>
    </row>
    <row r="124">
      <c r="D124" s="77" t="n"/>
      <c r="N124" s="81">
        <f>IFERROR(L124/M124,0)</f>
        <v/>
      </c>
      <c r="W124" s="78" t="n"/>
    </row>
    <row r="125">
      <c r="D125" s="77" t="n"/>
      <c r="N125" s="81">
        <f>IFERROR(L125/M125,0)</f>
        <v/>
      </c>
      <c r="W125" s="78" t="n"/>
    </row>
    <row r="126">
      <c r="D126" s="77" t="n"/>
      <c r="N126" s="81">
        <f>IFERROR(L126/M126,0)</f>
        <v/>
      </c>
      <c r="W126" s="78" t="n"/>
    </row>
    <row r="127">
      <c r="D127" s="77" t="n"/>
      <c r="N127" s="81">
        <f>IFERROR(L127/M127,0)</f>
        <v/>
      </c>
      <c r="W127" s="78" t="n"/>
    </row>
    <row r="128">
      <c r="D128" s="77" t="n"/>
      <c r="N128" s="81">
        <f>IFERROR(L128/M128,0)</f>
        <v/>
      </c>
      <c r="W128" s="78" t="n"/>
    </row>
    <row r="129">
      <c r="D129" s="77" t="n"/>
      <c r="N129" s="81">
        <f>IFERROR(L129/M129,0)</f>
        <v/>
      </c>
      <c r="W129" s="78" t="n"/>
    </row>
    <row r="130">
      <c r="D130" s="77" t="n"/>
      <c r="N130" s="81">
        <f>IFERROR(L130/M130,0)</f>
        <v/>
      </c>
      <c r="W130" s="78" t="n"/>
    </row>
    <row r="131">
      <c r="D131" s="77" t="n"/>
      <c r="N131" s="81">
        <f>IFERROR(L131/M131,0)</f>
        <v/>
      </c>
      <c r="W131" s="78" t="n"/>
    </row>
    <row r="132">
      <c r="D132" s="77" t="n"/>
      <c r="N132" s="81">
        <f>IFERROR(L132/M132,0)</f>
        <v/>
      </c>
      <c r="W132" s="78" t="n"/>
    </row>
    <row r="133">
      <c r="D133" s="77" t="n"/>
      <c r="N133" s="81">
        <f>IFERROR(L133/M133,0)</f>
        <v/>
      </c>
      <c r="W133" s="78" t="n"/>
    </row>
    <row r="134">
      <c r="D134" s="77" t="n"/>
      <c r="N134" s="81">
        <f>IFERROR(L134/M134,0)</f>
        <v/>
      </c>
      <c r="W134" s="78" t="n"/>
    </row>
    <row r="135">
      <c r="D135" s="77" t="n"/>
      <c r="N135" s="81">
        <f>IFERROR(L135/M135,0)</f>
        <v/>
      </c>
      <c r="W135" s="78" t="n"/>
    </row>
    <row r="136">
      <c r="D136" s="77" t="n"/>
      <c r="N136" s="81">
        <f>IFERROR(L136/M136,0)</f>
        <v/>
      </c>
      <c r="W136" s="78" t="n"/>
    </row>
    <row r="137">
      <c r="D137" s="77" t="n"/>
      <c r="N137" s="81">
        <f>IFERROR(L137/M137,0)</f>
        <v/>
      </c>
      <c r="W137" s="78" t="n"/>
    </row>
    <row r="138">
      <c r="D138" s="77" t="n"/>
      <c r="N138" s="81">
        <f>IFERROR(L138/M138,0)</f>
        <v/>
      </c>
      <c r="W138" s="78" t="n"/>
    </row>
    <row r="139">
      <c r="D139" s="77" t="n"/>
      <c r="N139" s="81">
        <f>IFERROR(L139/M139,0)</f>
        <v/>
      </c>
      <c r="W139" s="78" t="n"/>
    </row>
    <row r="140">
      <c r="D140" s="77" t="n"/>
      <c r="N140" s="81">
        <f>IFERROR(L140/M140,0)</f>
        <v/>
      </c>
      <c r="W140" s="78" t="n"/>
    </row>
    <row r="141">
      <c r="D141" s="77" t="n"/>
      <c r="N141" s="81">
        <f>IFERROR(L141/M141,0)</f>
        <v/>
      </c>
      <c r="W141" s="78" t="n"/>
    </row>
    <row r="142">
      <c r="D142" s="77" t="n"/>
      <c r="N142" s="81">
        <f>IFERROR(L142/M142,0)</f>
        <v/>
      </c>
      <c r="W142" s="78" t="n"/>
    </row>
    <row r="143">
      <c r="D143" s="77" t="n"/>
      <c r="N143" s="81">
        <f>IFERROR(L143/M143,0)</f>
        <v/>
      </c>
      <c r="W143" s="78" t="n"/>
    </row>
    <row r="144">
      <c r="D144" s="77" t="n"/>
      <c r="N144" s="81">
        <f>IFERROR(L144/M144,0)</f>
        <v/>
      </c>
      <c r="W144" s="78" t="n"/>
    </row>
    <row r="145">
      <c r="D145" s="77" t="n"/>
      <c r="N145" s="81">
        <f>IFERROR(L145/M145,0)</f>
        <v/>
      </c>
      <c r="W145" s="78" t="n"/>
    </row>
    <row r="146">
      <c r="D146" s="77" t="n"/>
      <c r="N146" s="81">
        <f>IFERROR(L146/M146,0)</f>
        <v/>
      </c>
      <c r="W146" s="78" t="n"/>
    </row>
    <row r="147">
      <c r="D147" s="77" t="n"/>
      <c r="N147" s="81">
        <f>IFERROR(L147/M147,0)</f>
        <v/>
      </c>
      <c r="W147" s="78" t="n"/>
    </row>
    <row r="148">
      <c r="D148" s="77" t="n"/>
      <c r="N148" s="81">
        <f>IFERROR(L148/M148,0)</f>
        <v/>
      </c>
      <c r="W148" s="78" t="n"/>
    </row>
    <row r="149">
      <c r="D149" s="77" t="n"/>
      <c r="N149" s="81">
        <f>IFERROR(L149/M149,0)</f>
        <v/>
      </c>
      <c r="W149" s="78" t="n"/>
    </row>
    <row r="150">
      <c r="D150" s="77" t="n"/>
      <c r="N150" s="81">
        <f>IFERROR(L150/M150,0)</f>
        <v/>
      </c>
      <c r="W150" s="78" t="n"/>
    </row>
    <row r="151">
      <c r="D151" s="77" t="n"/>
      <c r="N151" s="81">
        <f>IFERROR(L151/M151,0)</f>
        <v/>
      </c>
      <c r="W151" s="78" t="n"/>
    </row>
    <row r="152">
      <c r="D152" s="77" t="n"/>
      <c r="N152" s="81">
        <f>IFERROR(L152/M152,0)</f>
        <v/>
      </c>
      <c r="W152" s="78" t="n"/>
    </row>
    <row r="153">
      <c r="D153" s="77" t="n"/>
      <c r="N153" s="81">
        <f>IFERROR(L153/M153,0)</f>
        <v/>
      </c>
      <c r="W153" s="78" t="n"/>
    </row>
    <row r="154">
      <c r="D154" s="77" t="n"/>
      <c r="N154" s="81">
        <f>IFERROR(L154/M154,0)</f>
        <v/>
      </c>
      <c r="W154" s="78" t="n"/>
    </row>
    <row r="155">
      <c r="D155" s="77" t="n"/>
      <c r="N155" s="81">
        <f>IFERROR(L155/M155,0)</f>
        <v/>
      </c>
      <c r="W155" s="78" t="n"/>
    </row>
    <row r="156">
      <c r="D156" s="77" t="n"/>
      <c r="N156" s="81">
        <f>IFERROR(L156/M156,0)</f>
        <v/>
      </c>
      <c r="W156" s="78" t="n"/>
    </row>
    <row r="157">
      <c r="D157" s="77" t="n"/>
      <c r="N157" s="81">
        <f>IFERROR(L157/M157,0)</f>
        <v/>
      </c>
      <c r="W157" s="78" t="n"/>
    </row>
    <row r="158">
      <c r="D158" s="77" t="n"/>
      <c r="N158" s="81">
        <f>IFERROR(L158/M158,0)</f>
        <v/>
      </c>
      <c r="W158" s="78" t="n"/>
    </row>
    <row r="159">
      <c r="D159" s="77" t="n"/>
      <c r="N159" s="81">
        <f>IFERROR(L159/M159,0)</f>
        <v/>
      </c>
      <c r="W159" s="78" t="n"/>
    </row>
    <row r="160">
      <c r="D160" s="77" t="n"/>
      <c r="N160" s="81">
        <f>IFERROR(L160/M160,0)</f>
        <v/>
      </c>
      <c r="W160" s="78" t="n"/>
    </row>
    <row r="161">
      <c r="D161" s="77" t="n"/>
      <c r="N161" s="81">
        <f>IFERROR(L161/M161,0)</f>
        <v/>
      </c>
      <c r="W161" s="78" t="n"/>
    </row>
    <row r="162">
      <c r="D162" s="77" t="n"/>
      <c r="N162" s="81">
        <f>IFERROR(L162/M162,0)</f>
        <v/>
      </c>
      <c r="W162" s="78" t="n"/>
    </row>
    <row r="163">
      <c r="D163" s="77" t="n"/>
      <c r="N163" s="81">
        <f>IFERROR(L163/M163,0)</f>
        <v/>
      </c>
      <c r="W163" s="78" t="n"/>
    </row>
    <row r="164">
      <c r="D164" s="77" t="n"/>
      <c r="N164" s="81">
        <f>IFERROR(L164/M164,0)</f>
        <v/>
      </c>
      <c r="W164" s="78" t="n"/>
    </row>
    <row r="165">
      <c r="D165" s="77" t="n"/>
      <c r="N165" s="81">
        <f>IFERROR(L165/M165,0)</f>
        <v/>
      </c>
      <c r="W165" s="78" t="n"/>
    </row>
    <row r="166">
      <c r="D166" s="77" t="n"/>
      <c r="N166" s="81">
        <f>IFERROR(L166/M166,0)</f>
        <v/>
      </c>
      <c r="W166" s="78" t="n"/>
    </row>
    <row r="167">
      <c r="D167" s="77" t="n"/>
      <c r="N167" s="81">
        <f>IFERROR(L167/M167,0)</f>
        <v/>
      </c>
      <c r="W167" s="78" t="n"/>
    </row>
    <row r="168">
      <c r="D168" s="77" t="n"/>
      <c r="N168" s="81">
        <f>IFERROR(L168/M168,0)</f>
        <v/>
      </c>
      <c r="W168" s="78" t="n"/>
    </row>
    <row r="169">
      <c r="D169" s="77" t="n"/>
      <c r="N169" s="81">
        <f>IFERROR(L169/M169,0)</f>
        <v/>
      </c>
      <c r="W169" s="78" t="n"/>
    </row>
    <row r="170">
      <c r="D170" s="77" t="n"/>
      <c r="N170" s="81">
        <f>IFERROR(L170/M170,0)</f>
        <v/>
      </c>
      <c r="W170" s="78" t="n"/>
    </row>
    <row r="171">
      <c r="D171" s="77" t="n"/>
      <c r="N171" s="81">
        <f>IFERROR(L171/M171,0)</f>
        <v/>
      </c>
      <c r="W171" s="78" t="n"/>
    </row>
    <row r="172">
      <c r="D172" s="77" t="n"/>
      <c r="N172" s="81">
        <f>IFERROR(L172/M172,0)</f>
        <v/>
      </c>
      <c r="W172" s="78" t="n"/>
    </row>
    <row r="173">
      <c r="D173" s="77" t="n"/>
      <c r="N173" s="81">
        <f>IFERROR(L173/M173,0)</f>
        <v/>
      </c>
      <c r="W173" s="78" t="n"/>
    </row>
    <row r="174">
      <c r="D174" s="77" t="n"/>
      <c r="N174" s="81">
        <f>IFERROR(L174/M174,0)</f>
        <v/>
      </c>
      <c r="W174" s="78" t="n"/>
    </row>
    <row r="175">
      <c r="D175" s="77" t="n"/>
      <c r="N175" s="81">
        <f>IFERROR(L175/M175,0)</f>
        <v/>
      </c>
      <c r="W175" s="78" t="n"/>
    </row>
    <row r="176">
      <c r="D176" s="77" t="n"/>
      <c r="N176" s="81">
        <f>IFERROR(L176/M176,0)</f>
        <v/>
      </c>
      <c r="W176" s="78" t="n"/>
    </row>
    <row r="177">
      <c r="D177" s="77" t="n"/>
      <c r="N177" s="81">
        <f>IFERROR(L177/M177,0)</f>
        <v/>
      </c>
      <c r="W177" s="78" t="n"/>
    </row>
    <row r="178">
      <c r="D178" s="77" t="n"/>
      <c r="N178" s="81">
        <f>IFERROR(L178/M178,0)</f>
        <v/>
      </c>
      <c r="W178" s="78" t="n"/>
    </row>
    <row r="179">
      <c r="D179" s="77" t="n"/>
      <c r="N179" s="81">
        <f>IFERROR(L179/M179,0)</f>
        <v/>
      </c>
      <c r="W179" s="78" t="n"/>
    </row>
    <row r="180">
      <c r="D180" s="77" t="n"/>
      <c r="N180" s="81">
        <f>IFERROR(L180/M180,0)</f>
        <v/>
      </c>
      <c r="W180" s="78" t="n"/>
    </row>
    <row r="181">
      <c r="D181" s="77" t="n"/>
      <c r="N181" s="81">
        <f>IFERROR(L181/M181,0)</f>
        <v/>
      </c>
      <c r="W181" s="78" t="n"/>
    </row>
    <row r="182">
      <c r="D182" s="77" t="n"/>
      <c r="N182" s="81">
        <f>IFERROR(L182/M182,0)</f>
        <v/>
      </c>
      <c r="W182" s="78" t="n"/>
    </row>
    <row r="183">
      <c r="D183" s="77" t="n"/>
      <c r="N183" s="81">
        <f>IFERROR(L183/M183,0)</f>
        <v/>
      </c>
      <c r="W183" s="78" t="n"/>
    </row>
    <row r="184">
      <c r="D184" s="77" t="n"/>
      <c r="N184" s="81">
        <f>IFERROR(L184/M184,0)</f>
        <v/>
      </c>
      <c r="W184" s="78" t="n"/>
    </row>
    <row r="185">
      <c r="D185" s="77" t="n"/>
      <c r="N185" s="81">
        <f>IFERROR(L185/M185,0)</f>
        <v/>
      </c>
      <c r="W185" s="78" t="n"/>
    </row>
    <row r="186">
      <c r="D186" s="77" t="n"/>
      <c r="N186" s="81">
        <f>IFERROR(L186/M186,0)</f>
        <v/>
      </c>
      <c r="W186" s="78" t="n"/>
    </row>
    <row r="187">
      <c r="D187" s="77" t="n"/>
      <c r="N187" s="81">
        <f>IFERROR(L187/M187,0)</f>
        <v/>
      </c>
      <c r="W187" s="78" t="n"/>
    </row>
    <row r="188">
      <c r="D188" s="77" t="n"/>
      <c r="N188" s="81">
        <f>IFERROR(L188/M188,0)</f>
        <v/>
      </c>
      <c r="W188" s="78" t="n"/>
    </row>
    <row r="189">
      <c r="D189" s="77" t="n"/>
      <c r="N189" s="81">
        <f>IFERROR(L189/M189,0)</f>
        <v/>
      </c>
      <c r="W189" s="78" t="n"/>
    </row>
    <row r="190">
      <c r="D190" s="77" t="n"/>
      <c r="N190" s="81">
        <f>IFERROR(L190/M190,0)</f>
        <v/>
      </c>
      <c r="W190" s="78" t="n"/>
    </row>
    <row r="191">
      <c r="D191" s="77" t="n"/>
      <c r="N191" s="81">
        <f>IFERROR(L191/M191,0)</f>
        <v/>
      </c>
      <c r="W191" s="78" t="n"/>
    </row>
    <row r="192">
      <c r="D192" s="77" t="n"/>
      <c r="N192" s="81">
        <f>IFERROR(L192/M192,0)</f>
        <v/>
      </c>
      <c r="W192" s="78" t="n"/>
    </row>
    <row r="193">
      <c r="D193" s="77" t="n"/>
      <c r="N193" s="81">
        <f>IFERROR(L193/M193,0)</f>
        <v/>
      </c>
      <c r="W193" s="78" t="n"/>
    </row>
    <row r="194">
      <c r="D194" s="77" t="n"/>
      <c r="N194" s="81">
        <f>IFERROR(L194/M194,0)</f>
        <v/>
      </c>
      <c r="W194" s="78" t="n"/>
    </row>
    <row r="195">
      <c r="D195" s="77" t="n"/>
      <c r="N195" s="81">
        <f>IFERROR(L195/M195,0)</f>
        <v/>
      </c>
      <c r="W195" s="78" t="n"/>
    </row>
    <row r="196">
      <c r="D196" s="77" t="n"/>
      <c r="N196" s="81">
        <f>IFERROR(L196/M196,0)</f>
        <v/>
      </c>
      <c r="W196" s="78" t="n"/>
    </row>
    <row r="197">
      <c r="D197" s="77" t="n"/>
      <c r="N197" s="81">
        <f>IFERROR(L197/M197,0)</f>
        <v/>
      </c>
      <c r="W197" s="78" t="n"/>
    </row>
    <row r="198">
      <c r="D198" s="77" t="n"/>
      <c r="N198" s="81">
        <f>IFERROR(L198/M198,0)</f>
        <v/>
      </c>
      <c r="W198" s="78" t="n"/>
    </row>
    <row r="199">
      <c r="D199" s="77" t="n"/>
      <c r="N199" s="81">
        <f>IFERROR(L199/M199,0)</f>
        <v/>
      </c>
      <c r="W199" s="78" t="n"/>
    </row>
    <row r="200">
      <c r="D200" s="77" t="n"/>
      <c r="N200" s="81">
        <f>IFERROR(L200/M200,0)</f>
        <v/>
      </c>
      <c r="W200" s="78" t="n"/>
    </row>
    <row r="201">
      <c r="D201" s="77" t="n"/>
      <c r="N201" s="81">
        <f>IFERROR(L201/M201,0)</f>
        <v/>
      </c>
      <c r="W201" s="78" t="n"/>
    </row>
    <row r="202">
      <c r="D202" s="77" t="n"/>
      <c r="N202" s="81">
        <f>IFERROR(L202/M202,0)</f>
        <v/>
      </c>
      <c r="W202" s="78" t="n"/>
    </row>
    <row r="203">
      <c r="D203" s="77" t="n"/>
      <c r="N203" s="81">
        <f>IFERROR(L203/M203,0)</f>
        <v/>
      </c>
      <c r="W203" s="78" t="n"/>
    </row>
    <row r="204">
      <c r="D204" s="77" t="n"/>
      <c r="N204" s="81">
        <f>IFERROR(L204/M204,0)</f>
        <v/>
      </c>
      <c r="W204" s="78" t="n"/>
    </row>
    <row r="205">
      <c r="D205" s="77" t="n"/>
      <c r="N205" s="81">
        <f>IFERROR(L205/M205,0)</f>
        <v/>
      </c>
      <c r="W205" s="78" t="n"/>
    </row>
    <row r="206">
      <c r="D206" s="77" t="n"/>
      <c r="N206" s="81">
        <f>IFERROR(L206/M206,0)</f>
        <v/>
      </c>
      <c r="W206" s="78" t="n"/>
    </row>
    <row r="207">
      <c r="D207" s="77" t="n"/>
      <c r="N207" s="81">
        <f>IFERROR(L207/M207,0)</f>
        <v/>
      </c>
      <c r="W207" s="78" t="n"/>
    </row>
    <row r="208">
      <c r="D208" s="77" t="n"/>
      <c r="N208" s="81">
        <f>IFERROR(L208/M208,0)</f>
        <v/>
      </c>
      <c r="W208" s="78" t="n"/>
    </row>
    <row r="209">
      <c r="D209" s="77" t="n"/>
      <c r="N209" s="81">
        <f>IFERROR(L209/M209,0)</f>
        <v/>
      </c>
      <c r="W209" s="78" t="n"/>
    </row>
    <row r="210">
      <c r="D210" s="77" t="n"/>
      <c r="N210" s="81">
        <f>IFERROR(L210/M210,0)</f>
        <v/>
      </c>
      <c r="W210" s="78" t="n"/>
    </row>
    <row r="211">
      <c r="D211" s="77" t="n"/>
      <c r="N211" s="81">
        <f>IFERROR(L211/M211,0)</f>
        <v/>
      </c>
      <c r="W211" s="78" t="n"/>
    </row>
    <row r="212">
      <c r="D212" s="77" t="n"/>
      <c r="N212" s="81">
        <f>IFERROR(L212/M212,0)</f>
        <v/>
      </c>
      <c r="W212" s="78" t="n"/>
    </row>
    <row r="213">
      <c r="D213" s="77" t="n"/>
      <c r="N213" s="81">
        <f>IFERROR(L213/M213,0)</f>
        <v/>
      </c>
      <c r="W213" s="78" t="n"/>
    </row>
    <row r="214">
      <c r="D214" s="77" t="n"/>
      <c r="N214" s="81">
        <f>IFERROR(L214/M214,0)</f>
        <v/>
      </c>
      <c r="W214" s="78" t="n"/>
    </row>
    <row r="215">
      <c r="D215" s="77" t="n"/>
      <c r="N215" s="81">
        <f>IFERROR(L215/M215,0)</f>
        <v/>
      </c>
      <c r="W215" s="78" t="n"/>
    </row>
    <row r="216">
      <c r="D216" s="77" t="n"/>
      <c r="N216" s="81">
        <f>IFERROR(L216/M216,0)</f>
        <v/>
      </c>
      <c r="W216" s="78" t="n"/>
    </row>
    <row r="217">
      <c r="D217" s="77" t="n"/>
      <c r="N217" s="81">
        <f>IFERROR(L217/M217,0)</f>
        <v/>
      </c>
      <c r="W217" s="78" t="n"/>
    </row>
    <row r="218">
      <c r="D218" s="77" t="n"/>
      <c r="N218" s="81">
        <f>IFERROR(L218/M218,0)</f>
        <v/>
      </c>
      <c r="W218" s="78" t="n"/>
    </row>
    <row r="219">
      <c r="D219" s="77" t="n"/>
      <c r="N219" s="81">
        <f>IFERROR(L219/M219,0)</f>
        <v/>
      </c>
      <c r="W219" s="78" t="n"/>
    </row>
    <row r="220">
      <c r="D220" s="77" t="n"/>
      <c r="N220" s="81">
        <f>IFERROR(L220/M220,0)</f>
        <v/>
      </c>
      <c r="W220" s="78" t="n"/>
    </row>
    <row r="221">
      <c r="D221" s="77" t="n"/>
      <c r="N221" s="81">
        <f>IFERROR(L221/M221,0)</f>
        <v/>
      </c>
      <c r="W221" s="78" t="n"/>
    </row>
    <row r="222">
      <c r="D222" s="77" t="n"/>
      <c r="N222" s="81">
        <f>IFERROR(L222/M222,0)</f>
        <v/>
      </c>
      <c r="W222" s="78" t="n"/>
    </row>
    <row r="223">
      <c r="D223" s="77" t="n"/>
      <c r="N223" s="81">
        <f>IFERROR(L223/M223,0)</f>
        <v/>
      </c>
      <c r="W223" s="78" t="n"/>
    </row>
    <row r="224">
      <c r="D224" s="77" t="n"/>
      <c r="N224" s="81">
        <f>IFERROR(L224/M224,0)</f>
        <v/>
      </c>
      <c r="W224" s="78" t="n"/>
    </row>
    <row r="225">
      <c r="D225" s="77" t="n"/>
      <c r="N225" s="81">
        <f>IFERROR(L225/M225,0)</f>
        <v/>
      </c>
      <c r="W225" s="78" t="n"/>
    </row>
    <row r="226">
      <c r="D226" s="77" t="n"/>
      <c r="N226" s="81">
        <f>IFERROR(L226/M226,0)</f>
        <v/>
      </c>
      <c r="W226" s="78" t="n"/>
    </row>
    <row r="227">
      <c r="D227" s="77" t="n"/>
      <c r="N227" s="81">
        <f>IFERROR(L227/M227,0)</f>
        <v/>
      </c>
      <c r="W227" s="78" t="n"/>
    </row>
    <row r="228">
      <c r="D228" s="77" t="n"/>
      <c r="N228" s="81">
        <f>IFERROR(L228/M228,0)</f>
        <v/>
      </c>
      <c r="W228" s="78" t="n"/>
    </row>
    <row r="229">
      <c r="D229" s="77" t="n"/>
      <c r="N229" s="81">
        <f>IFERROR(L229/M229,0)</f>
        <v/>
      </c>
      <c r="W229" s="78" t="n"/>
    </row>
    <row r="230">
      <c r="D230" s="77" t="n"/>
      <c r="N230" s="81">
        <f>IFERROR(L230/M230,0)</f>
        <v/>
      </c>
      <c r="W230" s="78" t="n"/>
    </row>
    <row r="231">
      <c r="D231" s="77" t="n"/>
      <c r="N231" s="81">
        <f>IFERROR(L231/M231,0)</f>
        <v/>
      </c>
      <c r="W231" s="78" t="n"/>
    </row>
    <row r="232">
      <c r="D232" s="77" t="n"/>
      <c r="N232" s="81">
        <f>IFERROR(L232/M232,0)</f>
        <v/>
      </c>
      <c r="W232" s="78" t="n"/>
    </row>
    <row r="233">
      <c r="D233" s="77" t="n"/>
      <c r="N233" s="81">
        <f>IFERROR(L233/M233,0)</f>
        <v/>
      </c>
      <c r="W233" s="78" t="n"/>
    </row>
    <row r="234">
      <c r="D234" s="77" t="n"/>
      <c r="N234" s="81">
        <f>IFERROR(L234/M234,0)</f>
        <v/>
      </c>
      <c r="W234" s="78" t="n"/>
    </row>
    <row r="235">
      <c r="D235" s="77" t="n"/>
      <c r="N235" s="81">
        <f>IFERROR(L235/M235,0)</f>
        <v/>
      </c>
      <c r="W235" s="78" t="n"/>
    </row>
    <row r="236">
      <c r="D236" s="77" t="n"/>
      <c r="N236" s="81">
        <f>IFERROR(L236/M236,0)</f>
        <v/>
      </c>
      <c r="W236" s="78" t="n"/>
    </row>
    <row r="237">
      <c r="D237" s="77" t="n"/>
      <c r="N237" s="81">
        <f>IFERROR(L237/M237,0)</f>
        <v/>
      </c>
      <c r="W237" s="78" t="n"/>
    </row>
    <row r="238">
      <c r="D238" s="77" t="n"/>
      <c r="N238" s="81">
        <f>IFERROR(L238/M238,0)</f>
        <v/>
      </c>
      <c r="W238" s="78" t="n"/>
    </row>
    <row r="239">
      <c r="D239" s="77" t="n"/>
      <c r="N239" s="81">
        <f>IFERROR(L239/M239,0)</f>
        <v/>
      </c>
      <c r="W239" s="78" t="n"/>
    </row>
    <row r="240">
      <c r="D240" s="77" t="n"/>
      <c r="N240" s="81">
        <f>IFERROR(L240/M240,0)</f>
        <v/>
      </c>
      <c r="W240" s="78" t="n"/>
    </row>
    <row r="241">
      <c r="D241" s="77" t="n"/>
      <c r="N241" s="81">
        <f>IFERROR(L241/M241,0)</f>
        <v/>
      </c>
      <c r="W241" s="78" t="n"/>
    </row>
    <row r="242">
      <c r="D242" s="77" t="n"/>
      <c r="N242" s="81">
        <f>IFERROR(L242/M242,0)</f>
        <v/>
      </c>
      <c r="W242" s="78" t="n"/>
    </row>
    <row r="243">
      <c r="D243" s="77" t="n"/>
      <c r="N243" s="81">
        <f>IFERROR(L243/M243,0)</f>
        <v/>
      </c>
      <c r="W243" s="78" t="n"/>
    </row>
    <row r="244">
      <c r="D244" s="77" t="n"/>
      <c r="N244" s="81">
        <f>IFERROR(L244/M244,0)</f>
        <v/>
      </c>
      <c r="W244" s="78" t="n"/>
    </row>
    <row r="245">
      <c r="D245" s="77" t="n"/>
      <c r="N245" s="81">
        <f>IFERROR(L245/M245,0)</f>
        <v/>
      </c>
      <c r="W245" s="78" t="n"/>
    </row>
    <row r="246">
      <c r="D246" s="77" t="n"/>
      <c r="N246" s="81">
        <f>IFERROR(L246/M246,0)</f>
        <v/>
      </c>
      <c r="W246" s="78" t="n"/>
    </row>
    <row r="247">
      <c r="D247" s="77" t="n"/>
      <c r="N247" s="81">
        <f>IFERROR(L247/M247,0)</f>
        <v/>
      </c>
      <c r="W247" s="78" t="n"/>
    </row>
    <row r="248">
      <c r="D248" s="77" t="n"/>
      <c r="N248" s="81">
        <f>IFERROR(L248/M248,0)</f>
        <v/>
      </c>
      <c r="W248" s="78" t="n"/>
    </row>
    <row r="249">
      <c r="D249" s="77" t="n"/>
      <c r="N249" s="81">
        <f>IFERROR(L249/M249,0)</f>
        <v/>
      </c>
      <c r="W249" s="78" t="n"/>
    </row>
    <row r="250">
      <c r="D250" s="77" t="n"/>
      <c r="N250" s="81">
        <f>IFERROR(L250/M250,0)</f>
        <v/>
      </c>
      <c r="W250" s="78" t="n"/>
    </row>
    <row r="251">
      <c r="D251" s="77" t="n"/>
      <c r="N251" s="81">
        <f>IFERROR(L251/M251,0)</f>
        <v/>
      </c>
      <c r="W251" s="78" t="n"/>
    </row>
    <row r="252">
      <c r="D252" s="77" t="n"/>
      <c r="N252" s="81">
        <f>IFERROR(L252/M252,0)</f>
        <v/>
      </c>
      <c r="W252" s="78" t="n"/>
    </row>
    <row r="253">
      <c r="D253" s="77" t="n"/>
      <c r="N253" s="81">
        <f>IFERROR(L253/M253,0)</f>
        <v/>
      </c>
      <c r="W253" s="78" t="n"/>
    </row>
    <row r="254">
      <c r="D254" s="77" t="n"/>
      <c r="N254" s="81">
        <f>IFERROR(L254/M254,0)</f>
        <v/>
      </c>
      <c r="W254" s="78" t="n"/>
    </row>
    <row r="255">
      <c r="D255" s="77" t="n"/>
      <c r="N255" s="81">
        <f>IFERROR(L255/M255,0)</f>
        <v/>
      </c>
      <c r="W255" s="78" t="n"/>
    </row>
    <row r="256">
      <c r="D256" s="77" t="n"/>
      <c r="N256" s="81">
        <f>IFERROR(L256/M256,0)</f>
        <v/>
      </c>
      <c r="W256" s="78" t="n"/>
    </row>
    <row r="257">
      <c r="D257" s="77" t="n"/>
      <c r="N257" s="81">
        <f>IFERROR(L257/M257,0)</f>
        <v/>
      </c>
      <c r="W257" s="78" t="n"/>
    </row>
    <row r="258">
      <c r="D258" s="77" t="n"/>
      <c r="N258" s="81">
        <f>IFERROR(L258/M258,0)</f>
        <v/>
      </c>
      <c r="W258" s="78" t="n"/>
    </row>
    <row r="259">
      <c r="D259" s="77" t="n"/>
      <c r="N259" s="81">
        <f>IFERROR(L259/M259,0)</f>
        <v/>
      </c>
      <c r="W259" s="78" t="n"/>
    </row>
    <row r="260">
      <c r="D260" s="77" t="n"/>
      <c r="N260" s="81">
        <f>IFERROR(L260/M260,0)</f>
        <v/>
      </c>
      <c r="W260" s="78" t="n"/>
    </row>
    <row r="261">
      <c r="D261" s="77" t="n"/>
      <c r="N261" s="81">
        <f>IFERROR(L261/M261,0)</f>
        <v/>
      </c>
      <c r="W261" s="78" t="n"/>
    </row>
    <row r="262">
      <c r="D262" s="77" t="n"/>
      <c r="N262" s="81">
        <f>IFERROR(L262/M262,0)</f>
        <v/>
      </c>
      <c r="W262" s="78" t="n"/>
    </row>
    <row r="263">
      <c r="D263" s="77" t="n"/>
      <c r="N263" s="81">
        <f>IFERROR(L263/M263,0)</f>
        <v/>
      </c>
      <c r="W263" s="78" t="n"/>
    </row>
    <row r="264">
      <c r="D264" s="77" t="n"/>
      <c r="N264" s="81">
        <f>IFERROR(L264/M264,0)</f>
        <v/>
      </c>
      <c r="W264" s="78" t="n"/>
    </row>
    <row r="265">
      <c r="D265" s="77" t="n"/>
      <c r="N265" s="81">
        <f>IFERROR(L265/M265,0)</f>
        <v/>
      </c>
      <c r="W265" s="78" t="n"/>
    </row>
    <row r="266">
      <c r="D266" s="77" t="n"/>
      <c r="N266" s="81">
        <f>IFERROR(L266/M266,0)</f>
        <v/>
      </c>
      <c r="W266" s="78" t="n"/>
    </row>
    <row r="267">
      <c r="D267" s="77" t="n"/>
      <c r="N267" s="81">
        <f>IFERROR(L267/M267,0)</f>
        <v/>
      </c>
      <c r="W267" s="78" t="n"/>
    </row>
    <row r="268">
      <c r="D268" s="77" t="n"/>
      <c r="N268" s="81">
        <f>IFERROR(L268/M268,0)</f>
        <v/>
      </c>
      <c r="W268" s="78" t="n"/>
    </row>
    <row r="269">
      <c r="D269" s="77" t="n"/>
      <c r="N269" s="81">
        <f>IFERROR(L269/M269,0)</f>
        <v/>
      </c>
      <c r="W269" s="78" t="n"/>
    </row>
    <row r="270">
      <c r="D270" s="77" t="n"/>
      <c r="N270" s="81">
        <f>IFERROR(L270/M270,0)</f>
        <v/>
      </c>
      <c r="W270" s="78" t="n"/>
    </row>
    <row r="271">
      <c r="D271" s="77" t="n"/>
      <c r="N271" s="81">
        <f>IFERROR(L271/M271,0)</f>
        <v/>
      </c>
      <c r="W271" s="78" t="n"/>
    </row>
    <row r="272">
      <c r="D272" s="77" t="n"/>
      <c r="N272" s="81">
        <f>IFERROR(L272/M272,0)</f>
        <v/>
      </c>
      <c r="W272" s="78" t="n"/>
    </row>
    <row r="273">
      <c r="D273" s="77" t="n"/>
      <c r="N273" s="81">
        <f>IFERROR(L273/M273,0)</f>
        <v/>
      </c>
      <c r="W273" s="78" t="n"/>
    </row>
    <row r="274">
      <c r="D274" s="77" t="n"/>
      <c r="N274" s="81">
        <f>IFERROR(L274/M274,0)</f>
        <v/>
      </c>
      <c r="W274" s="78" t="n"/>
    </row>
    <row r="275">
      <c r="D275" s="77" t="n"/>
      <c r="N275" s="81">
        <f>IFERROR(L275/M275,0)</f>
        <v/>
      </c>
      <c r="W275" s="78" t="n"/>
    </row>
    <row r="276">
      <c r="D276" s="77" t="n"/>
      <c r="N276" s="81">
        <f>IFERROR(L276/M276,0)</f>
        <v/>
      </c>
      <c r="W276" s="78" t="n"/>
    </row>
    <row r="277">
      <c r="D277" s="77" t="n"/>
      <c r="N277" s="81">
        <f>IFERROR(L277/M277,0)</f>
        <v/>
      </c>
      <c r="W277" s="78" t="n"/>
    </row>
    <row r="278">
      <c r="D278" s="77" t="n"/>
      <c r="N278" s="81">
        <f>IFERROR(L278/M278,0)</f>
        <v/>
      </c>
      <c r="W278" s="78" t="n"/>
    </row>
    <row r="279">
      <c r="D279" s="77" t="n"/>
      <c r="N279" s="81">
        <f>IFERROR(L279/M279,0)</f>
        <v/>
      </c>
      <c r="W279" s="78" t="n"/>
    </row>
    <row r="280">
      <c r="D280" s="77" t="n"/>
      <c r="N280" s="81">
        <f>IFERROR(L280/M280,0)</f>
        <v/>
      </c>
      <c r="W280" s="78" t="n"/>
    </row>
    <row r="281">
      <c r="D281" s="77" t="n"/>
      <c r="N281" s="81">
        <f>IFERROR(L281/M281,0)</f>
        <v/>
      </c>
      <c r="W281" s="78" t="n"/>
    </row>
    <row r="282">
      <c r="D282" s="77" t="n"/>
      <c r="N282" s="81">
        <f>IFERROR(L282/M282,0)</f>
        <v/>
      </c>
      <c r="W282" s="78" t="n"/>
    </row>
    <row r="283">
      <c r="D283" s="77" t="n"/>
      <c r="N283" s="81">
        <f>IFERROR(L283/M283,0)</f>
        <v/>
      </c>
      <c r="W283" s="78" t="n"/>
    </row>
    <row r="284">
      <c r="D284" s="77" t="n"/>
      <c r="N284" s="81">
        <f>IFERROR(L284/M284,0)</f>
        <v/>
      </c>
      <c r="W284" s="78" t="n"/>
    </row>
    <row r="285">
      <c r="D285" s="77" t="n"/>
      <c r="N285" s="81">
        <f>IFERROR(L285/M285,0)</f>
        <v/>
      </c>
      <c r="W285" s="78" t="n"/>
    </row>
    <row r="286">
      <c r="D286" s="77" t="n"/>
      <c r="N286" s="81">
        <f>IFERROR(L286/M286,0)</f>
        <v/>
      </c>
      <c r="W286" s="78" t="n"/>
    </row>
    <row r="287">
      <c r="D287" s="77" t="n"/>
      <c r="N287" s="81">
        <f>IFERROR(L287/M287,0)</f>
        <v/>
      </c>
      <c r="W287" s="78" t="n"/>
    </row>
    <row r="288">
      <c r="D288" s="77" t="n"/>
      <c r="N288" s="81">
        <f>IFERROR(L288/M288,0)</f>
        <v/>
      </c>
      <c r="W288" s="78" t="n"/>
    </row>
    <row r="289">
      <c r="D289" s="77" t="n"/>
      <c r="N289" s="81">
        <f>IFERROR(L289/M289,0)</f>
        <v/>
      </c>
      <c r="W289" s="78" t="n"/>
    </row>
    <row r="290">
      <c r="D290" s="77" t="n"/>
      <c r="N290" s="81">
        <f>IFERROR(L290/M290,0)</f>
        <v/>
      </c>
      <c r="W290" s="78" t="n"/>
    </row>
    <row r="291">
      <c r="D291" s="77" t="n"/>
      <c r="N291" s="81">
        <f>IFERROR(L291/M291,0)</f>
        <v/>
      </c>
      <c r="W291" s="78" t="n"/>
    </row>
    <row r="292">
      <c r="D292" s="77" t="n"/>
      <c r="N292" s="81">
        <f>IFERROR(L292/M292,0)</f>
        <v/>
      </c>
      <c r="W292" s="78" t="n"/>
    </row>
    <row r="293">
      <c r="D293" s="77" t="n"/>
      <c r="N293" s="81">
        <f>IFERROR(L293/M293,0)</f>
        <v/>
      </c>
      <c r="W293" s="78" t="n"/>
    </row>
    <row r="294">
      <c r="D294" s="77" t="n"/>
      <c r="N294" s="81">
        <f>IFERROR(L294/M294,0)</f>
        <v/>
      </c>
      <c r="W294" s="78" t="n"/>
    </row>
    <row r="295">
      <c r="D295" s="77" t="n"/>
      <c r="N295" s="81">
        <f>IFERROR(L295/M295,0)</f>
        <v/>
      </c>
      <c r="W295" s="78" t="n"/>
    </row>
    <row r="296">
      <c r="D296" s="77" t="n"/>
      <c r="N296" s="81">
        <f>IFERROR(L296/M296,0)</f>
        <v/>
      </c>
      <c r="W296" s="78" t="n"/>
    </row>
    <row r="297">
      <c r="D297" s="77" t="n"/>
      <c r="N297" s="81">
        <f>IFERROR(L297/M297,0)</f>
        <v/>
      </c>
      <c r="W297" s="78" t="n"/>
    </row>
    <row r="298">
      <c r="D298" s="77" t="n"/>
      <c r="N298" s="81">
        <f>IFERROR(L298/M298,0)</f>
        <v/>
      </c>
      <c r="W298" s="78" t="n"/>
    </row>
    <row r="299">
      <c r="D299" s="77" t="n"/>
      <c r="N299" s="81">
        <f>IFERROR(L299/M299,0)</f>
        <v/>
      </c>
      <c r="W299" s="78" t="n"/>
    </row>
    <row r="300">
      <c r="D300" s="77" t="n"/>
      <c r="N300" s="81">
        <f>IFERROR(L300/M300,0)</f>
        <v/>
      </c>
      <c r="W300" s="78" t="n"/>
    </row>
    <row r="301">
      <c r="D301" s="77" t="n"/>
      <c r="N301" s="81">
        <f>IFERROR(L301/M301,0)</f>
        <v/>
      </c>
      <c r="W301" s="78" t="n"/>
    </row>
    <row r="302">
      <c r="D302" s="77" t="n"/>
      <c r="N302" s="81">
        <f>IFERROR(L302/M302,0)</f>
        <v/>
      </c>
      <c r="W302" s="78" t="n"/>
    </row>
    <row r="303">
      <c r="D303" s="77" t="n"/>
      <c r="N303" s="81">
        <f>IFERROR(L303/M303,0)</f>
        <v/>
      </c>
      <c r="W303" s="78" t="n"/>
    </row>
    <row r="304">
      <c r="D304" s="77" t="n"/>
      <c r="N304" s="81">
        <f>IFERROR(L304/M304,0)</f>
        <v/>
      </c>
      <c r="W304" s="78" t="n"/>
    </row>
    <row r="305">
      <c r="D305" s="77" t="n"/>
      <c r="N305" s="81">
        <f>IFERROR(L305/M305,0)</f>
        <v/>
      </c>
      <c r="W305" s="78" t="n"/>
    </row>
    <row r="306">
      <c r="D306" s="77" t="n"/>
      <c r="N306" s="81">
        <f>IFERROR(L306/M306,0)</f>
        <v/>
      </c>
      <c r="W306" s="78" t="n"/>
    </row>
    <row r="307">
      <c r="D307" s="77" t="n"/>
      <c r="N307" s="81">
        <f>IFERROR(L307/M307,0)</f>
        <v/>
      </c>
      <c r="W307" s="78" t="n"/>
    </row>
    <row r="308">
      <c r="D308" s="77" t="n"/>
      <c r="N308" s="81">
        <f>IFERROR(L308/M308,0)</f>
        <v/>
      </c>
      <c r="W308" s="78" t="n"/>
    </row>
    <row r="309">
      <c r="D309" s="77" t="n"/>
      <c r="N309" s="81">
        <f>IFERROR(L309/M309,0)</f>
        <v/>
      </c>
      <c r="W309" s="78" t="n"/>
    </row>
    <row r="310">
      <c r="D310" s="77" t="n"/>
      <c r="N310" s="81">
        <f>IFERROR(L310/M310,0)</f>
        <v/>
      </c>
      <c r="W310" s="78" t="n"/>
    </row>
    <row r="311">
      <c r="D311" s="77" t="n"/>
      <c r="N311" s="81">
        <f>IFERROR(L311/M311,0)</f>
        <v/>
      </c>
      <c r="W311" s="78" t="n"/>
    </row>
    <row r="312">
      <c r="D312" s="77" t="n"/>
      <c r="N312" s="81">
        <f>IFERROR(L312/M312,0)</f>
        <v/>
      </c>
      <c r="W312" s="78" t="n"/>
    </row>
    <row r="313">
      <c r="D313" s="77" t="n"/>
      <c r="N313" s="81">
        <f>IFERROR(L313/M313,0)</f>
        <v/>
      </c>
      <c r="W313" s="78" t="n"/>
    </row>
    <row r="314">
      <c r="D314" s="77" t="n"/>
      <c r="N314" s="81">
        <f>IFERROR(L314/M314,0)</f>
        <v/>
      </c>
      <c r="W314" s="78" t="n"/>
    </row>
    <row r="315">
      <c r="D315" s="77" t="n"/>
      <c r="N315" s="81">
        <f>IFERROR(L315/M315,0)</f>
        <v/>
      </c>
      <c r="W315" s="78" t="n"/>
    </row>
    <row r="316">
      <c r="D316" s="77" t="n"/>
      <c r="N316" s="81">
        <f>IFERROR(L316/M316,0)</f>
        <v/>
      </c>
      <c r="W316" s="78" t="n"/>
    </row>
    <row r="317">
      <c r="D317" s="77" t="n"/>
      <c r="N317" s="81">
        <f>IFERROR(L317/M317,0)</f>
        <v/>
      </c>
      <c r="W317" s="78" t="n"/>
    </row>
    <row r="318">
      <c r="D318" s="77" t="n"/>
      <c r="N318" s="81">
        <f>IFERROR(L318/M318,0)</f>
        <v/>
      </c>
      <c r="W318" s="78" t="n"/>
    </row>
    <row r="319">
      <c r="D319" s="77" t="n"/>
      <c r="N319" s="81">
        <f>IFERROR(L319/M319,0)</f>
        <v/>
      </c>
      <c r="W319" s="78" t="n"/>
    </row>
    <row r="320">
      <c r="D320" s="77" t="n"/>
      <c r="N320" s="81">
        <f>IFERROR(L320/M320,0)</f>
        <v/>
      </c>
      <c r="W320" s="78" t="n"/>
    </row>
    <row r="321">
      <c r="D321" s="77" t="n"/>
      <c r="N321" s="81">
        <f>IFERROR(L321/M321,0)</f>
        <v/>
      </c>
      <c r="W321" s="78" t="n"/>
    </row>
    <row r="322">
      <c r="D322" s="77" t="n"/>
      <c r="N322" s="81">
        <f>IFERROR(L322/M322,0)</f>
        <v/>
      </c>
      <c r="W322" s="78" t="n"/>
    </row>
    <row r="323">
      <c r="D323" s="77" t="n"/>
      <c r="N323" s="81">
        <f>IFERROR(L323/M323,0)</f>
        <v/>
      </c>
      <c r="W323" s="78" t="n"/>
    </row>
    <row r="324">
      <c r="D324" s="77" t="n"/>
      <c r="N324" s="81">
        <f>IFERROR(L324/M324,0)</f>
        <v/>
      </c>
      <c r="W324" s="78" t="n"/>
    </row>
    <row r="325">
      <c r="D325" s="77" t="n"/>
      <c r="N325" s="81">
        <f>IFERROR(L325/M325,0)</f>
        <v/>
      </c>
      <c r="W325" s="78" t="n"/>
    </row>
    <row r="326">
      <c r="D326" s="77" t="n"/>
      <c r="N326" s="81">
        <f>IFERROR(L326/M326,0)</f>
        <v/>
      </c>
      <c r="W326" s="78" t="n"/>
    </row>
    <row r="327">
      <c r="D327" s="77" t="n"/>
      <c r="N327" s="81">
        <f>IFERROR(L327/M327,0)</f>
        <v/>
      </c>
      <c r="W327" s="78" t="n"/>
    </row>
    <row r="328">
      <c r="D328" s="77" t="n"/>
      <c r="N328" s="81">
        <f>IFERROR(L328/M328,0)</f>
        <v/>
      </c>
      <c r="W328" s="78" t="n"/>
    </row>
    <row r="329">
      <c r="D329" s="77" t="n"/>
      <c r="N329" s="81">
        <f>IFERROR(L329/M329,0)</f>
        <v/>
      </c>
      <c r="W329" s="78" t="n"/>
    </row>
    <row r="330">
      <c r="D330" s="77" t="n"/>
      <c r="N330" s="81">
        <f>IFERROR(L330/M330,0)</f>
        <v/>
      </c>
      <c r="W330" s="78" t="n"/>
    </row>
    <row r="331">
      <c r="D331" s="77" t="n"/>
      <c r="N331" s="81">
        <f>IFERROR(L331/M331,0)</f>
        <v/>
      </c>
      <c r="W331" s="78" t="n"/>
    </row>
    <row r="332">
      <c r="D332" s="77" t="n"/>
      <c r="N332" s="81">
        <f>IFERROR(L332/M332,0)</f>
        <v/>
      </c>
      <c r="W332" s="78" t="n"/>
    </row>
    <row r="333">
      <c r="D333" s="77" t="n"/>
      <c r="N333" s="81">
        <f>IFERROR(L333/M333,0)</f>
        <v/>
      </c>
      <c r="W333" s="78" t="n"/>
    </row>
    <row r="334">
      <c r="D334" s="77" t="n"/>
      <c r="N334" s="81">
        <f>IFERROR(L334/M334,0)</f>
        <v/>
      </c>
      <c r="W334" s="78" t="n"/>
    </row>
    <row r="335">
      <c r="D335" s="77" t="n"/>
      <c r="N335" s="81">
        <f>IFERROR(L335/M335,0)</f>
        <v/>
      </c>
      <c r="W335" s="78" t="n"/>
    </row>
    <row r="336">
      <c r="D336" s="77" t="n"/>
      <c r="N336" s="81">
        <f>IFERROR(L336/M336,0)</f>
        <v/>
      </c>
      <c r="W336" s="78" t="n"/>
    </row>
    <row r="337">
      <c r="D337" s="77" t="n"/>
      <c r="N337" s="81">
        <f>IFERROR(L337/M337,0)</f>
        <v/>
      </c>
      <c r="W337" s="78" t="n"/>
    </row>
    <row r="338">
      <c r="D338" s="77" t="n"/>
      <c r="N338" s="81">
        <f>IFERROR(L338/M338,0)</f>
        <v/>
      </c>
      <c r="W338" s="78" t="n"/>
    </row>
    <row r="339">
      <c r="D339" s="77" t="n"/>
      <c r="N339" s="81">
        <f>IFERROR(L339/M339,0)</f>
        <v/>
      </c>
      <c r="W339" s="78" t="n"/>
    </row>
    <row r="340">
      <c r="D340" s="77" t="n"/>
      <c r="N340" s="81">
        <f>IFERROR(L340/M340,0)</f>
        <v/>
      </c>
      <c r="W340" s="78" t="n"/>
    </row>
    <row r="341">
      <c r="D341" s="77" t="n"/>
      <c r="N341" s="81">
        <f>IFERROR(L341/M341,0)</f>
        <v/>
      </c>
      <c r="W341" s="78" t="n"/>
    </row>
    <row r="342">
      <c r="D342" s="77" t="n"/>
      <c r="N342" s="81">
        <f>IFERROR(L342/M342,0)</f>
        <v/>
      </c>
      <c r="W342" s="78" t="n"/>
    </row>
    <row r="343">
      <c r="D343" s="77" t="n"/>
      <c r="N343" s="81">
        <f>IFERROR(L343/M343,0)</f>
        <v/>
      </c>
      <c r="W343" s="78" t="n"/>
    </row>
    <row r="344">
      <c r="D344" s="77" t="n"/>
      <c r="N344" s="81">
        <f>IFERROR(L344/M344,0)</f>
        <v/>
      </c>
      <c r="W344" s="78" t="n"/>
    </row>
    <row r="345">
      <c r="D345" s="77" t="n"/>
      <c r="N345" s="81">
        <f>IFERROR(L345/M345,0)</f>
        <v/>
      </c>
      <c r="W345" s="78" t="n"/>
    </row>
    <row r="346">
      <c r="D346" s="77" t="n"/>
      <c r="N346" s="81">
        <f>IFERROR(L346/M346,0)</f>
        <v/>
      </c>
      <c r="W346" s="78" t="n"/>
    </row>
    <row r="347">
      <c r="D347" s="77" t="n"/>
      <c r="N347" s="81">
        <f>IFERROR(L347/M347,0)</f>
        <v/>
      </c>
      <c r="W347" s="78" t="n"/>
    </row>
    <row r="348">
      <c r="D348" s="77" t="n"/>
      <c r="N348" s="81">
        <f>IFERROR(L348/M348,0)</f>
        <v/>
      </c>
      <c r="W348" s="78" t="n"/>
    </row>
    <row r="349">
      <c r="D349" s="77" t="n"/>
      <c r="N349" s="81">
        <f>IFERROR(L349/M349,0)</f>
        <v/>
      </c>
      <c r="W349" s="78" t="n"/>
    </row>
    <row r="350">
      <c r="D350" s="77" t="n"/>
      <c r="N350" s="81">
        <f>IFERROR(L350/M350,0)</f>
        <v/>
      </c>
      <c r="W350" s="78" t="n"/>
    </row>
    <row r="351">
      <c r="D351" s="77" t="n"/>
      <c r="N351" s="81">
        <f>IFERROR(L351/M351,0)</f>
        <v/>
      </c>
      <c r="W351" s="78" t="n"/>
    </row>
    <row r="352">
      <c r="D352" s="77" t="n"/>
      <c r="N352" s="81">
        <f>IFERROR(L352/M352,0)</f>
        <v/>
      </c>
      <c r="W352" s="78" t="n"/>
    </row>
    <row r="353">
      <c r="D353" s="77" t="n"/>
      <c r="N353" s="81">
        <f>IFERROR(L353/M353,0)</f>
        <v/>
      </c>
      <c r="W353" s="78" t="n"/>
    </row>
    <row r="354">
      <c r="D354" s="77" t="n"/>
      <c r="N354" s="81">
        <f>IFERROR(L354/M354,0)</f>
        <v/>
      </c>
      <c r="W354" s="78" t="n"/>
    </row>
    <row r="355">
      <c r="D355" s="77" t="n"/>
      <c r="N355" s="81">
        <f>IFERROR(L355/M355,0)</f>
        <v/>
      </c>
      <c r="W355" s="78" t="n"/>
    </row>
    <row r="356">
      <c r="D356" s="77" t="n"/>
      <c r="N356" s="81">
        <f>IFERROR(L356/M356,0)</f>
        <v/>
      </c>
      <c r="W356" s="78" t="n"/>
    </row>
    <row r="357">
      <c r="D357" s="77" t="n"/>
      <c r="N357" s="81">
        <f>IFERROR(L357/M357,0)</f>
        <v/>
      </c>
      <c r="W357" s="78" t="n"/>
    </row>
    <row r="358">
      <c r="D358" s="77" t="n"/>
      <c r="N358" s="81">
        <f>IFERROR(L358/M358,0)</f>
        <v/>
      </c>
      <c r="W358" s="78" t="n"/>
    </row>
    <row r="359">
      <c r="D359" s="77" t="n"/>
      <c r="N359" s="81">
        <f>IFERROR(L359/M359,0)</f>
        <v/>
      </c>
      <c r="W359" s="78" t="n"/>
    </row>
    <row r="360">
      <c r="D360" s="77" t="n"/>
      <c r="N360" s="81">
        <f>IFERROR(L360/M360,0)</f>
        <v/>
      </c>
      <c r="W360" s="78" t="n"/>
    </row>
    <row r="361">
      <c r="D361" s="77" t="n"/>
      <c r="N361" s="81">
        <f>IFERROR(L361/M361,0)</f>
        <v/>
      </c>
      <c r="W361" s="78" t="n"/>
    </row>
    <row r="362">
      <c r="D362" s="77" t="n"/>
      <c r="N362" s="81">
        <f>IFERROR(L362/M362,0)</f>
        <v/>
      </c>
      <c r="W362" s="78" t="n"/>
    </row>
    <row r="363">
      <c r="D363" s="77" t="n"/>
      <c r="N363" s="81">
        <f>IFERROR(L363/M363,0)</f>
        <v/>
      </c>
      <c r="W363" s="78" t="n"/>
    </row>
    <row r="364">
      <c r="D364" s="77" t="n"/>
      <c r="N364" s="81">
        <f>IFERROR(L364/M364,0)</f>
        <v/>
      </c>
      <c r="W364" s="78" t="n"/>
    </row>
    <row r="365">
      <c r="D365" s="77" t="n"/>
      <c r="N365" s="81">
        <f>IFERROR(L365/M365,0)</f>
        <v/>
      </c>
      <c r="W365" s="78" t="n"/>
    </row>
    <row r="366">
      <c r="D366" s="77" t="n"/>
      <c r="N366" s="81">
        <f>IFERROR(L366/M366,0)</f>
        <v/>
      </c>
      <c r="W366" s="78" t="n"/>
    </row>
    <row r="367">
      <c r="D367" s="77" t="n"/>
      <c r="N367" s="81">
        <f>IFERROR(L367/M367,0)</f>
        <v/>
      </c>
      <c r="W367" s="78" t="n"/>
    </row>
    <row r="368">
      <c r="D368" s="77" t="n"/>
      <c r="N368" s="81">
        <f>IFERROR(L368/M368,0)</f>
        <v/>
      </c>
      <c r="W368" s="78" t="n"/>
    </row>
    <row r="369">
      <c r="D369" s="77" t="n"/>
      <c r="N369" s="81">
        <f>IFERROR(L369/M369,0)</f>
        <v/>
      </c>
      <c r="W369" s="78" t="n"/>
    </row>
    <row r="370">
      <c r="D370" s="77" t="n"/>
      <c r="N370" s="81">
        <f>IFERROR(L370/M370,0)</f>
        <v/>
      </c>
      <c r="W370" s="78" t="n"/>
    </row>
    <row r="371">
      <c r="D371" s="77" t="n"/>
      <c r="N371" s="81">
        <f>IFERROR(L371/M371,0)</f>
        <v/>
      </c>
      <c r="W371" s="78" t="n"/>
    </row>
    <row r="372">
      <c r="D372" s="77" t="n"/>
      <c r="N372" s="81">
        <f>IFERROR(L372/M372,0)</f>
        <v/>
      </c>
      <c r="W372" s="78" t="n"/>
    </row>
    <row r="373">
      <c r="D373" s="77" t="n"/>
      <c r="N373" s="81">
        <f>IFERROR(L373/M373,0)</f>
        <v/>
      </c>
      <c r="W373" s="78" t="n"/>
    </row>
    <row r="374">
      <c r="D374" s="77" t="n"/>
      <c r="N374" s="81">
        <f>IFERROR(L374/M374,0)</f>
        <v/>
      </c>
      <c r="W374" s="78" t="n"/>
    </row>
    <row r="375">
      <c r="D375" s="77" t="n"/>
      <c r="N375" s="81">
        <f>IFERROR(L375/M375,0)</f>
        <v/>
      </c>
      <c r="W375" s="78" t="n"/>
    </row>
    <row r="376">
      <c r="D376" s="77" t="n"/>
      <c r="N376" s="81">
        <f>IFERROR(L376/M376,0)</f>
        <v/>
      </c>
      <c r="W376" s="78" t="n"/>
    </row>
    <row r="377">
      <c r="D377" s="77" t="n"/>
      <c r="N377" s="81">
        <f>IFERROR(L377/M377,0)</f>
        <v/>
      </c>
      <c r="W377" s="78" t="n"/>
    </row>
    <row r="378">
      <c r="D378" s="77" t="n"/>
      <c r="N378" s="81">
        <f>IFERROR(L378/M378,0)</f>
        <v/>
      </c>
      <c r="W378" s="78" t="n"/>
    </row>
    <row r="379">
      <c r="D379" s="77" t="n"/>
      <c r="N379" s="81">
        <f>IFERROR(L379/M379,0)</f>
        <v/>
      </c>
      <c r="W379" s="78" t="n"/>
    </row>
    <row r="380">
      <c r="D380" s="77" t="n"/>
      <c r="N380" s="81">
        <f>IFERROR(L380/M380,0)</f>
        <v/>
      </c>
      <c r="W380" s="78" t="n"/>
    </row>
    <row r="381">
      <c r="D381" s="77" t="n"/>
      <c r="N381" s="81">
        <f>IFERROR(L381/M381,0)</f>
        <v/>
      </c>
      <c r="W381" s="78" t="n"/>
    </row>
    <row r="382">
      <c r="D382" s="77" t="n"/>
      <c r="N382" s="81">
        <f>IFERROR(L382/M382,0)</f>
        <v/>
      </c>
      <c r="W382" s="78" t="n"/>
    </row>
    <row r="383">
      <c r="D383" s="77" t="n"/>
      <c r="N383" s="81">
        <f>IFERROR(L383/M383,0)</f>
        <v/>
      </c>
      <c r="W383" s="78" t="n"/>
    </row>
    <row r="384">
      <c r="D384" s="77" t="n"/>
      <c r="N384" s="81">
        <f>IFERROR(L384/M384,0)</f>
        <v/>
      </c>
      <c r="W384" s="78" t="n"/>
    </row>
    <row r="385">
      <c r="D385" s="77" t="n"/>
      <c r="N385" s="81">
        <f>IFERROR(L385/M385,0)</f>
        <v/>
      </c>
      <c r="W385" s="78" t="n"/>
    </row>
    <row r="386">
      <c r="D386" s="77" t="n"/>
      <c r="N386" s="81">
        <f>IFERROR(L386/M386,0)</f>
        <v/>
      </c>
      <c r="W386" s="78" t="n"/>
    </row>
    <row r="387">
      <c r="D387" s="77" t="n"/>
      <c r="N387" s="81">
        <f>IFERROR(L387/M387,0)</f>
        <v/>
      </c>
      <c r="W387" s="78" t="n"/>
    </row>
    <row r="388">
      <c r="D388" s="77" t="n"/>
      <c r="N388" s="81">
        <f>IFERROR(L388/M388,0)</f>
        <v/>
      </c>
      <c r="W388" s="78" t="n"/>
    </row>
    <row r="389">
      <c r="D389" s="77" t="n"/>
      <c r="N389" s="81">
        <f>IFERROR(L389/M389,0)</f>
        <v/>
      </c>
      <c r="W389" s="78" t="n"/>
    </row>
    <row r="390">
      <c r="D390" s="77" t="n"/>
      <c r="N390" s="81">
        <f>IFERROR(L390/M390,0)</f>
        <v/>
      </c>
      <c r="W390" s="78" t="n"/>
    </row>
    <row r="391">
      <c r="D391" s="77" t="n"/>
      <c r="N391" s="81">
        <f>IFERROR(L391/M391,0)</f>
        <v/>
      </c>
      <c r="W391" s="78" t="n"/>
    </row>
    <row r="392">
      <c r="D392" s="77" t="n"/>
      <c r="N392" s="81">
        <f>IFERROR(L392/M392,0)</f>
        <v/>
      </c>
      <c r="W392" s="78" t="n"/>
    </row>
    <row r="393">
      <c r="D393" s="77" t="n"/>
      <c r="N393" s="81">
        <f>IFERROR(L393/M393,0)</f>
        <v/>
      </c>
      <c r="W393" s="78" t="n"/>
    </row>
    <row r="394">
      <c r="D394" s="77" t="n"/>
      <c r="N394" s="81">
        <f>IFERROR(L394/M394,0)</f>
        <v/>
      </c>
      <c r="W394" s="78" t="n"/>
    </row>
    <row r="395">
      <c r="D395" s="77" t="n"/>
      <c r="N395" s="81">
        <f>IFERROR(L395/M395,0)</f>
        <v/>
      </c>
      <c r="W395" s="78" t="n"/>
    </row>
    <row r="396">
      <c r="D396" s="77" t="n"/>
      <c r="N396" s="81">
        <f>IFERROR(L396/M396,0)</f>
        <v/>
      </c>
      <c r="W396" s="78" t="n"/>
    </row>
    <row r="397">
      <c r="D397" s="77" t="n"/>
      <c r="N397" s="81">
        <f>IFERROR(L397/M397,0)</f>
        <v/>
      </c>
      <c r="W397" s="78" t="n"/>
    </row>
    <row r="398">
      <c r="D398" s="77" t="n"/>
      <c r="N398" s="81">
        <f>IFERROR(L398/M398,0)</f>
        <v/>
      </c>
      <c r="W398" s="78" t="n"/>
    </row>
    <row r="399">
      <c r="D399" s="77" t="n"/>
      <c r="N399" s="81">
        <f>IFERROR(L399/M399,0)</f>
        <v/>
      </c>
      <c r="W399" s="78" t="n"/>
    </row>
    <row r="400">
      <c r="D400" s="77" t="n"/>
      <c r="N400" s="81">
        <f>IFERROR(L400/M400,0)</f>
        <v/>
      </c>
      <c r="W400" s="78" t="n"/>
    </row>
    <row r="401">
      <c r="D401" s="77" t="n"/>
      <c r="N401" s="81">
        <f>IFERROR(L401/M401,0)</f>
        <v/>
      </c>
      <c r="W401" s="78" t="n"/>
    </row>
    <row r="402">
      <c r="D402" s="77" t="n"/>
      <c r="N402" s="81">
        <f>IFERROR(L402/M402,0)</f>
        <v/>
      </c>
      <c r="W402" s="78" t="n"/>
    </row>
    <row r="403">
      <c r="D403" s="77" t="n"/>
      <c r="N403" s="81">
        <f>IFERROR(L403/M403,0)</f>
        <v/>
      </c>
      <c r="W403" s="78" t="n"/>
    </row>
    <row r="404">
      <c r="D404" s="77" t="n"/>
      <c r="N404" s="81">
        <f>IFERROR(L404/M404,0)</f>
        <v/>
      </c>
      <c r="W404" s="78" t="n"/>
    </row>
    <row r="405">
      <c r="D405" s="77" t="n"/>
      <c r="N405" s="81">
        <f>IFERROR(L405/M405,0)</f>
        <v/>
      </c>
      <c r="W405" s="78" t="n"/>
    </row>
    <row r="406">
      <c r="D406" s="77" t="n"/>
      <c r="N406" s="81">
        <f>IFERROR(L406/M406,0)</f>
        <v/>
      </c>
      <c r="W406" s="78" t="n"/>
    </row>
    <row r="407">
      <c r="D407" s="77" t="n"/>
      <c r="N407" s="81">
        <f>IFERROR(L407/M407,0)</f>
        <v/>
      </c>
      <c r="W407" s="78" t="n"/>
    </row>
    <row r="408">
      <c r="D408" s="77" t="n"/>
      <c r="N408" s="81">
        <f>IFERROR(L408/M408,0)</f>
        <v/>
      </c>
      <c r="W408" s="78" t="n"/>
    </row>
    <row r="409">
      <c r="D409" s="77" t="n"/>
      <c r="N409" s="81">
        <f>IFERROR(L409/M409,0)</f>
        <v/>
      </c>
      <c r="W409" s="78" t="n"/>
    </row>
    <row r="410">
      <c r="D410" s="77" t="n"/>
      <c r="N410" s="81">
        <f>IFERROR(L410/M410,0)</f>
        <v/>
      </c>
      <c r="W410" s="78" t="n"/>
    </row>
    <row r="411">
      <c r="D411" s="77" t="n"/>
      <c r="N411" s="81">
        <f>IFERROR(L411/M411,0)</f>
        <v/>
      </c>
      <c r="W411" s="78" t="n"/>
    </row>
    <row r="412">
      <c r="D412" s="77" t="n"/>
      <c r="N412" s="81">
        <f>IFERROR(L412/M412,0)</f>
        <v/>
      </c>
      <c r="W412" s="78" t="n"/>
    </row>
    <row r="413">
      <c r="D413" s="77" t="n"/>
      <c r="N413" s="81">
        <f>IFERROR(L413/M413,0)</f>
        <v/>
      </c>
      <c r="W413" s="78" t="n"/>
    </row>
    <row r="414">
      <c r="D414" s="77" t="n"/>
      <c r="N414" s="81">
        <f>IFERROR(L414/M414,0)</f>
        <v/>
      </c>
      <c r="W414" s="78" t="n"/>
    </row>
    <row r="415">
      <c r="D415" s="77" t="n"/>
      <c r="N415" s="81">
        <f>IFERROR(L415/M415,0)</f>
        <v/>
      </c>
      <c r="W415" s="78" t="n"/>
    </row>
    <row r="416">
      <c r="D416" s="77" t="n"/>
      <c r="N416" s="81">
        <f>IFERROR(L416/M416,0)</f>
        <v/>
      </c>
      <c r="W416" s="78" t="n"/>
    </row>
    <row r="417">
      <c r="D417" s="77" t="n"/>
      <c r="N417" s="81">
        <f>IFERROR(L417/M417,0)</f>
        <v/>
      </c>
      <c r="W417" s="78" t="n"/>
    </row>
    <row r="418">
      <c r="D418" s="77" t="n"/>
      <c r="N418" s="81">
        <f>IFERROR(L418/M418,0)</f>
        <v/>
      </c>
      <c r="W418" s="78" t="n"/>
    </row>
    <row r="419">
      <c r="D419" s="77" t="n"/>
      <c r="N419" s="81">
        <f>IFERROR(L419/M419,0)</f>
        <v/>
      </c>
      <c r="W419" s="78" t="n"/>
    </row>
    <row r="420">
      <c r="D420" s="77" t="n"/>
      <c r="N420" s="81">
        <f>IFERROR(L420/M420,0)</f>
        <v/>
      </c>
      <c r="W420" s="78" t="n"/>
    </row>
    <row r="421">
      <c r="D421" s="77" t="n"/>
      <c r="N421" s="81">
        <f>IFERROR(L421/M421,0)</f>
        <v/>
      </c>
      <c r="W421" s="78" t="n"/>
    </row>
    <row r="422">
      <c r="D422" s="77" t="n"/>
      <c r="N422" s="81">
        <f>IFERROR(L422/M422,0)</f>
        <v/>
      </c>
      <c r="W422" s="78" t="n"/>
    </row>
    <row r="423">
      <c r="D423" s="77" t="n"/>
      <c r="N423" s="81">
        <f>IFERROR(L423/M423,0)</f>
        <v/>
      </c>
      <c r="W423" s="78" t="n"/>
    </row>
    <row r="424">
      <c r="D424" s="77" t="n"/>
      <c r="N424" s="81">
        <f>IFERROR(L424/M424,0)</f>
        <v/>
      </c>
      <c r="W424" s="78" t="n"/>
    </row>
    <row r="425">
      <c r="D425" s="77" t="n"/>
      <c r="N425" s="81">
        <f>IFERROR(L425/M425,0)</f>
        <v/>
      </c>
      <c r="W425" s="78" t="n"/>
    </row>
    <row r="426">
      <c r="D426" s="77" t="n"/>
      <c r="N426" s="81">
        <f>IFERROR(L426/M426,0)</f>
        <v/>
      </c>
      <c r="W426" s="78" t="n"/>
    </row>
    <row r="427">
      <c r="D427" s="77" t="n"/>
      <c r="N427" s="81">
        <f>IFERROR(L427/M427,0)</f>
        <v/>
      </c>
      <c r="W427" s="78" t="n"/>
    </row>
    <row r="428">
      <c r="D428" s="77" t="n"/>
      <c r="N428" s="81">
        <f>IFERROR(L428/M428,0)</f>
        <v/>
      </c>
      <c r="W428" s="78" t="n"/>
    </row>
    <row r="429">
      <c r="D429" s="77" t="n"/>
      <c r="N429" s="81">
        <f>IFERROR(L429/M429,0)</f>
        <v/>
      </c>
      <c r="W429" s="78" t="n"/>
    </row>
    <row r="430">
      <c r="D430" s="77" t="n"/>
      <c r="N430" s="81">
        <f>IFERROR(L430/M430,0)</f>
        <v/>
      </c>
      <c r="W430" s="78" t="n"/>
    </row>
    <row r="431">
      <c r="D431" s="77" t="n"/>
      <c r="N431" s="81">
        <f>IFERROR(L431/M431,0)</f>
        <v/>
      </c>
      <c r="W431" s="78" t="n"/>
    </row>
    <row r="432">
      <c r="D432" s="77" t="n"/>
      <c r="N432" s="81">
        <f>IFERROR(L432/M432,0)</f>
        <v/>
      </c>
      <c r="W432" s="78" t="n"/>
    </row>
    <row r="433">
      <c r="D433" s="77" t="n"/>
      <c r="N433" s="81">
        <f>IFERROR(L433/M433,0)</f>
        <v/>
      </c>
      <c r="W433" s="78" t="n"/>
    </row>
    <row r="434">
      <c r="D434" s="77" t="n"/>
      <c r="N434" s="81">
        <f>IFERROR(L434/M434,0)</f>
        <v/>
      </c>
      <c r="W434" s="78" t="n"/>
    </row>
    <row r="435">
      <c r="D435" s="77" t="n"/>
      <c r="N435" s="81">
        <f>IFERROR(L435/M435,0)</f>
        <v/>
      </c>
      <c r="W435" s="78" t="n"/>
    </row>
    <row r="436">
      <c r="D436" s="77" t="n"/>
      <c r="N436" s="81">
        <f>IFERROR(L436/M436,0)</f>
        <v/>
      </c>
      <c r="W436" s="78" t="n"/>
    </row>
    <row r="437">
      <c r="D437" s="77" t="n"/>
      <c r="N437" s="81">
        <f>IFERROR(L437/M437,0)</f>
        <v/>
      </c>
      <c r="W437" s="78" t="n"/>
    </row>
    <row r="438">
      <c r="D438" s="77" t="n"/>
      <c r="N438" s="81">
        <f>IFERROR(L438/M438,0)</f>
        <v/>
      </c>
      <c r="W438" s="78" t="n"/>
    </row>
    <row r="439">
      <c r="D439" s="77" t="n"/>
      <c r="N439" s="81">
        <f>IFERROR(L439/M439,0)</f>
        <v/>
      </c>
      <c r="W439" s="78" t="n"/>
    </row>
    <row r="440">
      <c r="D440" s="77" t="n"/>
      <c r="N440" s="81">
        <f>IFERROR(L440/M440,0)</f>
        <v/>
      </c>
      <c r="W440" s="78" t="n"/>
    </row>
    <row r="441">
      <c r="D441" s="77" t="n"/>
      <c r="N441" s="81">
        <f>IFERROR(L441/M441,0)</f>
        <v/>
      </c>
      <c r="W441" s="78" t="n"/>
    </row>
    <row r="442">
      <c r="D442" s="77" t="n"/>
      <c r="N442" s="81">
        <f>IFERROR(L442/M442,0)</f>
        <v/>
      </c>
      <c r="W442" s="78" t="n"/>
    </row>
    <row r="443">
      <c r="D443" s="77" t="n"/>
      <c r="N443" s="81">
        <f>IFERROR(L443/M443,0)</f>
        <v/>
      </c>
      <c r="W443" s="78" t="n"/>
    </row>
    <row r="444">
      <c r="D444" s="77" t="n"/>
      <c r="N444" s="81">
        <f>IFERROR(L444/M444,0)</f>
        <v/>
      </c>
      <c r="W444" s="78" t="n"/>
    </row>
    <row r="445">
      <c r="D445" s="77" t="n"/>
      <c r="N445" s="81">
        <f>IFERROR(L445/M445,0)</f>
        <v/>
      </c>
      <c r="W445" s="78" t="n"/>
    </row>
    <row r="446">
      <c r="D446" s="77" t="n"/>
      <c r="N446" s="81">
        <f>IFERROR(L446/M446,0)</f>
        <v/>
      </c>
      <c r="W446" s="78" t="n"/>
    </row>
    <row r="447">
      <c r="D447" s="77" t="n"/>
      <c r="N447" s="81">
        <f>IFERROR(L447/M447,0)</f>
        <v/>
      </c>
      <c r="W447" s="78" t="n"/>
    </row>
    <row r="448">
      <c r="D448" s="77" t="n"/>
      <c r="N448" s="81">
        <f>IFERROR(L448/M448,0)</f>
        <v/>
      </c>
      <c r="W448" s="78" t="n"/>
    </row>
    <row r="449">
      <c r="D449" s="77" t="n"/>
      <c r="N449" s="81">
        <f>IFERROR(L449/M449,0)</f>
        <v/>
      </c>
      <c r="W449" s="78" t="n"/>
    </row>
    <row r="450">
      <c r="D450" s="77" t="n"/>
      <c r="N450" s="81">
        <f>IFERROR(L450/M450,0)</f>
        <v/>
      </c>
      <c r="W450" s="78" t="n"/>
    </row>
    <row r="451">
      <c r="D451" s="77" t="n"/>
      <c r="N451" s="81">
        <f>IFERROR(L451/M451,0)</f>
        <v/>
      </c>
      <c r="W451" s="78" t="n"/>
    </row>
    <row r="452">
      <c r="D452" s="77" t="n"/>
      <c r="N452" s="81">
        <f>IFERROR(L452/M452,0)</f>
        <v/>
      </c>
      <c r="W452" s="78" t="n"/>
    </row>
    <row r="453">
      <c r="D453" s="77" t="n"/>
      <c r="N453" s="81">
        <f>IFERROR(L453/M453,0)</f>
        <v/>
      </c>
      <c r="W453" s="78" t="n"/>
    </row>
    <row r="454">
      <c r="D454" s="77" t="n"/>
      <c r="N454" s="81">
        <f>IFERROR(L454/M454,0)</f>
        <v/>
      </c>
      <c r="W454" s="78" t="n"/>
    </row>
    <row r="455">
      <c r="D455" s="77" t="n"/>
      <c r="N455" s="81">
        <f>IFERROR(L455/M455,0)</f>
        <v/>
      </c>
      <c r="W455" s="78" t="n"/>
    </row>
    <row r="456">
      <c r="D456" s="77" t="n"/>
      <c r="N456" s="81">
        <f>IFERROR(L456/M456,0)</f>
        <v/>
      </c>
      <c r="W456" s="78" t="n"/>
    </row>
    <row r="457">
      <c r="D457" s="77" t="n"/>
      <c r="N457" s="81">
        <f>IFERROR(L457/M457,0)</f>
        <v/>
      </c>
      <c r="W457" s="78" t="n"/>
    </row>
    <row r="458">
      <c r="D458" s="77" t="n"/>
      <c r="N458" s="81">
        <f>IFERROR(L458/M458,0)</f>
        <v/>
      </c>
      <c r="W458" s="78" t="n"/>
    </row>
    <row r="459">
      <c r="D459" s="77" t="n"/>
      <c r="N459" s="81">
        <f>IFERROR(L459/M459,0)</f>
        <v/>
      </c>
      <c r="W459" s="78" t="n"/>
    </row>
    <row r="460">
      <c r="D460" s="77" t="n"/>
      <c r="N460" s="81">
        <f>IFERROR(L460/M460,0)</f>
        <v/>
      </c>
      <c r="W460" s="78" t="n"/>
    </row>
    <row r="461">
      <c r="D461" s="77" t="n"/>
      <c r="N461" s="81">
        <f>IFERROR(L461/M461,0)</f>
        <v/>
      </c>
      <c r="W461" s="78" t="n"/>
    </row>
    <row r="462">
      <c r="D462" s="77" t="n"/>
      <c r="N462" s="81">
        <f>IFERROR(L462/M462,0)</f>
        <v/>
      </c>
      <c r="W462" s="78" t="n"/>
    </row>
    <row r="463">
      <c r="D463" s="77" t="n"/>
      <c r="N463" s="81">
        <f>IFERROR(L463/M463,0)</f>
        <v/>
      </c>
      <c r="W463" s="78" t="n"/>
    </row>
    <row r="464">
      <c r="D464" s="77" t="n"/>
      <c r="N464" s="81">
        <f>IFERROR(L464/M464,0)</f>
        <v/>
      </c>
      <c r="W464" s="78" t="n"/>
    </row>
    <row r="465">
      <c r="D465" s="77" t="n"/>
      <c r="N465" s="81">
        <f>IFERROR(L465/M465,0)</f>
        <v/>
      </c>
      <c r="W465" s="78" t="n"/>
    </row>
    <row r="466">
      <c r="D466" s="77" t="n"/>
      <c r="N466" s="81">
        <f>IFERROR(L466/M466,0)</f>
        <v/>
      </c>
      <c r="W466" s="78" t="n"/>
    </row>
    <row r="467">
      <c r="D467" s="77" t="n"/>
      <c r="N467" s="81">
        <f>IFERROR(L467/M467,0)</f>
        <v/>
      </c>
      <c r="W467" s="78" t="n"/>
    </row>
    <row r="468">
      <c r="D468" s="77" t="n"/>
      <c r="N468" s="81">
        <f>IFERROR(L468/M468,0)</f>
        <v/>
      </c>
      <c r="W468" s="78" t="n"/>
    </row>
    <row r="469">
      <c r="D469" s="77" t="n"/>
      <c r="N469" s="81">
        <f>IFERROR(L469/M469,0)</f>
        <v/>
      </c>
      <c r="W469" s="78" t="n"/>
    </row>
    <row r="470">
      <c r="D470" s="77" t="n"/>
      <c r="N470" s="81">
        <f>IFERROR(L470/M470,0)</f>
        <v/>
      </c>
      <c r="W470" s="78" t="n"/>
    </row>
    <row r="471">
      <c r="D471" s="77" t="n"/>
      <c r="N471" s="81">
        <f>IFERROR(L471/M471,0)</f>
        <v/>
      </c>
      <c r="W471" s="78" t="n"/>
    </row>
    <row r="472">
      <c r="D472" s="77" t="n"/>
      <c r="N472" s="81">
        <f>IFERROR(L472/M472,0)</f>
        <v/>
      </c>
      <c r="W472" s="78" t="n"/>
    </row>
    <row r="473">
      <c r="D473" s="77" t="n"/>
      <c r="N473" s="81">
        <f>IFERROR(L473/M473,0)</f>
        <v/>
      </c>
      <c r="W473" s="78" t="n"/>
    </row>
    <row r="474">
      <c r="D474" s="77" t="n"/>
      <c r="N474" s="81">
        <f>IFERROR(L474/M474,0)</f>
        <v/>
      </c>
      <c r="W474" s="78" t="n"/>
    </row>
    <row r="475">
      <c r="D475" s="77" t="n"/>
      <c r="N475" s="81">
        <f>IFERROR(L475/M475,0)</f>
        <v/>
      </c>
      <c r="W475" s="78" t="n"/>
    </row>
    <row r="476">
      <c r="D476" s="77" t="n"/>
      <c r="N476" s="81">
        <f>IFERROR(L476/M476,0)</f>
        <v/>
      </c>
      <c r="W476" s="78" t="n"/>
    </row>
    <row r="477">
      <c r="D477" s="77" t="n"/>
      <c r="N477" s="81">
        <f>IFERROR(L477/M477,0)</f>
        <v/>
      </c>
      <c r="W477" s="78" t="n"/>
    </row>
    <row r="478">
      <c r="D478" s="77" t="n"/>
      <c r="N478" s="81">
        <f>IFERROR(L478/M478,0)</f>
        <v/>
      </c>
      <c r="W478" s="78" t="n"/>
    </row>
    <row r="479">
      <c r="D479" s="77" t="n"/>
      <c r="N479" s="81">
        <f>IFERROR(L479/M479,0)</f>
        <v/>
      </c>
      <c r="W479" s="78" t="n"/>
    </row>
    <row r="480">
      <c r="D480" s="77" t="n"/>
      <c r="N480" s="81">
        <f>IFERROR(L480/M480,0)</f>
        <v/>
      </c>
      <c r="W480" s="78" t="n"/>
    </row>
    <row r="481">
      <c r="D481" s="77" t="n"/>
      <c r="N481" s="81">
        <f>IFERROR(L481/M481,0)</f>
        <v/>
      </c>
      <c r="W481" s="78" t="n"/>
    </row>
    <row r="482">
      <c r="D482" s="77" t="n"/>
      <c r="N482" s="81">
        <f>IFERROR(L482/M482,0)</f>
        <v/>
      </c>
      <c r="W482" s="78" t="n"/>
    </row>
    <row r="483">
      <c r="D483" s="77" t="n"/>
      <c r="N483" s="81">
        <f>IFERROR(L483/M483,0)</f>
        <v/>
      </c>
      <c r="W483" s="78" t="n"/>
    </row>
    <row r="484">
      <c r="D484" s="77" t="n"/>
      <c r="N484" s="81">
        <f>IFERROR(L484/M484,0)</f>
        <v/>
      </c>
      <c r="W484" s="78" t="n"/>
    </row>
    <row r="485">
      <c r="D485" s="77" t="n"/>
      <c r="N485" s="81">
        <f>IFERROR(L485/M485,0)</f>
        <v/>
      </c>
      <c r="W485" s="78" t="n"/>
    </row>
    <row r="486">
      <c r="D486" s="77" t="n"/>
      <c r="N486" s="81">
        <f>IFERROR(L486/M486,0)</f>
        <v/>
      </c>
      <c r="W486" s="78" t="n"/>
    </row>
    <row r="487">
      <c r="D487" s="77" t="n"/>
      <c r="N487" s="81">
        <f>IFERROR(L487/M487,0)</f>
        <v/>
      </c>
      <c r="W487" s="78" t="n"/>
    </row>
    <row r="488">
      <c r="D488" s="77" t="n"/>
      <c r="N488" s="81">
        <f>IFERROR(L488/M488,0)</f>
        <v/>
      </c>
      <c r="W488" s="78" t="n"/>
    </row>
    <row r="489">
      <c r="D489" s="77" t="n"/>
      <c r="N489" s="81">
        <f>IFERROR(L489/M489,0)</f>
        <v/>
      </c>
      <c r="W489" s="78" t="n"/>
    </row>
    <row r="490">
      <c r="D490" s="77" t="n"/>
      <c r="N490" s="81">
        <f>IFERROR(L490/M490,0)</f>
        <v/>
      </c>
      <c r="W490" s="78" t="n"/>
    </row>
    <row r="491">
      <c r="D491" s="77" t="n"/>
      <c r="N491" s="81">
        <f>IFERROR(L491/M491,0)</f>
        <v/>
      </c>
      <c r="W491" s="78" t="n"/>
    </row>
    <row r="492">
      <c r="D492" s="77" t="n"/>
      <c r="N492" s="81">
        <f>IFERROR(L492/M492,0)</f>
        <v/>
      </c>
      <c r="W492" s="78" t="n"/>
    </row>
    <row r="493">
      <c r="D493" s="77" t="n"/>
      <c r="N493" s="81">
        <f>IFERROR(L493/M493,0)</f>
        <v/>
      </c>
      <c r="W493" s="78" t="n"/>
    </row>
    <row r="494">
      <c r="D494" s="77" t="n"/>
      <c r="N494" s="81">
        <f>IFERROR(L494/M494,0)</f>
        <v/>
      </c>
      <c r="W494" s="78" t="n"/>
    </row>
    <row r="495">
      <c r="D495" s="77" t="n"/>
      <c r="N495" s="81">
        <f>IFERROR(L495/M495,0)</f>
        <v/>
      </c>
      <c r="W495" s="78" t="n"/>
    </row>
    <row r="496">
      <c r="D496" s="77" t="n"/>
      <c r="N496" s="81">
        <f>IFERROR(L496/M496,0)</f>
        <v/>
      </c>
      <c r="W496" s="78" t="n"/>
    </row>
    <row r="497">
      <c r="D497" s="77" t="n"/>
      <c r="N497" s="81">
        <f>IFERROR(L497/M497,0)</f>
        <v/>
      </c>
      <c r="W497" s="78" t="n"/>
    </row>
    <row r="498">
      <c r="D498" s="77" t="n"/>
      <c r="N498" s="81">
        <f>IFERROR(L498/M498,0)</f>
        <v/>
      </c>
      <c r="W498" s="78" t="n"/>
    </row>
    <row r="499">
      <c r="D499" s="77" t="n"/>
      <c r="N499" s="81">
        <f>IFERROR(L499/M499,0)</f>
        <v/>
      </c>
      <c r="W499" s="78" t="n"/>
    </row>
    <row r="500">
      <c r="D500" s="77" t="n"/>
      <c r="N500" s="81">
        <f>IFERROR(L500/M500,0)</f>
        <v/>
      </c>
      <c r="W500" s="78" t="n"/>
    </row>
  </sheetData>
  <mergeCells count="2">
    <mergeCell ref="A1:Z1"/>
    <mergeCell ref="A2:Z2"/>
  </mergeCells>
  <dataValidations count="2">
    <dataValidation sqref="J5:J500" showDropDown="0" showInputMessage="0" showErrorMessage="0" allowBlank="0" type="list">
      <formula1>"Critical,High,Medium,Low,Critical where required,Medium; High during incident"</formula1>
    </dataValidation>
    <dataValidation sqref="V5:V500" showDropDown="0" showInputMessage="0" showErrorMessage="0" allowBlank="0" type="list">
      <formula1>"Open,Contained,In remediation,Ready to retest,Closed,Accepted risk"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Z46"/>
  <sheetViews>
    <sheetView workbookViewId="0">
      <selection activeCell="A1" sqref="A1"/>
    </sheetView>
  </sheetViews>
  <sheetFormatPr baseColWidth="8" defaultRowHeight="15"/>
  <cols>
    <col width="26" customWidth="1" min="1" max="1"/>
    <col width="108" customWidth="1" min="2" max="2"/>
    <col width="70" customWidth="1" min="3" max="3"/>
    <col width="32" customWidth="1" min="5" max="5"/>
    <col width="18" customWidth="1" min="6" max="6"/>
    <col width="12" customWidth="1" min="7" max="7"/>
  </cols>
  <sheetData>
    <row r="1" ht="28" customHeight="1">
      <c r="A1" s="9" t="inlineStr">
        <is>
          <t>Lead-routing metric definitions and live calculations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Live values are fed from 04_Run_Log. Publish the denominator and clock rule with every exported metric. Missing endpoints count as breaches where stated.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>
      <c r="A4" s="21" t="inlineStr">
        <is>
          <t>Metric</t>
        </is>
      </c>
      <c r="B4" s="21" t="inlineStr">
        <is>
          <t>Live value</t>
        </is>
      </c>
      <c r="C4" s="21" t="inlineStr">
        <is>
          <t>Unit</t>
        </is>
      </c>
      <c r="E4" s="21" t="inlineStr">
        <is>
          <t>Additional KPI</t>
        </is>
      </c>
      <c r="F4" s="21" t="inlineStr">
        <is>
          <t>Live value</t>
        </is>
      </c>
      <c r="G4" s="21" t="inlineStr">
        <is>
          <t>Unit</t>
        </is>
      </c>
    </row>
    <row r="5">
      <c r="A5" s="27" t="inlineStr">
        <is>
          <t>Eligible submissions</t>
        </is>
      </c>
      <c r="B5" s="27">
        <f>COUNTIF('04_Run_Log'!E5:E504,"Yes")</f>
        <v/>
      </c>
      <c r="C5" s="27" t="inlineStr">
        <is>
          <t>Count</t>
        </is>
      </c>
      <c r="E5" s="27" t="inlineStr">
        <is>
          <t>First-action SLA breach rate</t>
        </is>
      </c>
      <c r="F5" s="79">
        <f>IFERROR(SUM('04_Run_Log'!AJ5:AJ504)/COUNTIFS('04_Run_Log'!E5:E504,"Yes",'04_Run_Log'!W5:W504,"&gt;0"),0)</f>
        <v/>
      </c>
      <c r="G5" s="27" t="inlineStr">
        <is>
          <t>Rate</t>
        </is>
      </c>
    </row>
    <row r="6">
      <c r="A6" s="30" t="inlineStr">
        <is>
          <t>Routing successes</t>
        </is>
      </c>
      <c r="B6" s="30">
        <f>SUM('04_Run_Log'!AG5:AG504)</f>
        <v/>
      </c>
      <c r="C6" s="30" t="inlineStr">
        <is>
          <t>Count</t>
        </is>
      </c>
      <c r="E6" s="27" t="inlineStr">
        <is>
          <t>Evidence-gap rate</t>
        </is>
      </c>
      <c r="F6" s="79">
        <f>IFERROR(SUM('04_Run_Log'!AK5:AK504)/B5,0)</f>
        <v/>
      </c>
      <c r="G6" s="27" t="inlineStr">
        <is>
          <t>Rate</t>
        </is>
      </c>
    </row>
    <row r="7">
      <c r="A7" s="27" t="inlineStr">
        <is>
          <t>Routing success rate</t>
        </is>
      </c>
      <c r="B7" s="79">
        <f>IFERROR(B6/B5,0)</f>
        <v/>
      </c>
      <c r="C7" s="27" t="inlineStr">
        <is>
          <t>Rate</t>
        </is>
      </c>
      <c r="E7" s="27" t="inlineStr">
        <is>
          <t>Approved fallback rate</t>
        </is>
      </c>
      <c r="F7" s="79">
        <f>IFERROR(COUNTIFS('04_Run_Log'!E5:E504,"Yes",'04_Run_Log'!R5:R504,"Yes",'04_Run_Log'!S5:S504,"Yes")/B5,0)</f>
        <v/>
      </c>
      <c r="G7" s="27" t="inlineStr">
        <is>
          <t>Rate</t>
        </is>
      </c>
    </row>
    <row r="8">
      <c r="A8" s="30" t="inlineStr">
        <is>
          <t>Lost rate</t>
        </is>
      </c>
      <c r="B8" s="80">
        <f>IFERROR(SUM('04_Run_Log'!AA5:AA504)/B5,0)</f>
        <v/>
      </c>
      <c r="C8" s="30" t="inlineStr">
        <is>
          <t>Rate</t>
        </is>
      </c>
    </row>
    <row r="9">
      <c r="A9" s="27" t="inlineStr">
        <is>
          <t>Unmatched rate</t>
        </is>
      </c>
      <c r="B9" s="79">
        <f>IFERROR(SUM('04_Run_Log'!AB5:AB504)/COUNTIFS('04_Run_Log'!E5:E504,"Yes",'04_Run_Log'!Q5:Q504,"&lt;&gt;"),0)</f>
        <v/>
      </c>
      <c r="C9" s="27" t="inlineStr">
        <is>
          <t>Rate</t>
        </is>
      </c>
    </row>
    <row r="10">
      <c r="A10" s="30" t="inlineStr">
        <is>
          <t>Duplicate rate</t>
        </is>
      </c>
      <c r="B10" s="80">
        <f>IFERROR(SUM('04_Run_Log'!AC5:AC504)/B5,0)</f>
        <v/>
      </c>
      <c r="C10" s="30" t="inlineStr">
        <is>
          <t>Rate</t>
        </is>
      </c>
    </row>
    <row r="11">
      <c r="A11" s="27" t="inlineStr">
        <is>
          <t>Wrong-owner rate</t>
        </is>
      </c>
      <c r="B11" s="79">
        <f>IFERROR(SUM('04_Run_Log'!AD5:AD504)/COUNTIFS('04_Run_Log'!E5:E504,"Yes",'04_Run_Log'!J5:J504,"&lt;&gt;",'04_Run_Log'!K5:K504,"&lt;&gt;"),0)</f>
        <v/>
      </c>
      <c r="C11" s="27" t="inlineStr">
        <is>
          <t>Rate</t>
        </is>
      </c>
    </row>
    <row r="12">
      <c r="A12" s="30" t="inlineStr">
        <is>
          <t>Assignment SLA breach rate</t>
        </is>
      </c>
      <c r="B12" s="80">
        <f>IFERROR(SUM('04_Run_Log'!AE5:AE504)/COUNTIFS('04_Run_Log'!E5:E504,"Yes",'04_Run_Log'!U5:U504,"&gt;0"),0)</f>
        <v/>
      </c>
      <c r="C12" s="30" t="inlineStr">
        <is>
          <t>Rate</t>
        </is>
      </c>
    </row>
    <row r="13">
      <c r="A13" s="27" t="inlineStr">
        <is>
          <t>Unaccepted-lead rate</t>
        </is>
      </c>
      <c r="B13" s="79">
        <f>IFERROR(SUM('04_Run_Log'!AF5:AF504)/COUNTIF('04_Run_Log'!M5:M504,"Yes"),0)</f>
        <v/>
      </c>
      <c r="C13" s="27" t="inlineStr">
        <is>
          <t>Rate</t>
        </is>
      </c>
    </row>
    <row r="14">
      <c r="A14" s="30" t="inlineStr">
        <is>
          <t>Assignment completion rate</t>
        </is>
      </c>
      <c r="B14" s="80">
        <f>IFERROR(COUNTIFS('04_Run_Log'!E5:E504,"Yes",'04_Run_Log'!I5:I504,"&lt;&gt;")/B5,0)</f>
        <v/>
      </c>
      <c r="C14" s="30" t="inlineStr">
        <is>
          <t>Rate</t>
        </is>
      </c>
    </row>
    <row r="15">
      <c r="A15" s="27" t="inlineStr">
        <is>
          <t>P50 assignment latency min</t>
        </is>
      </c>
      <c r="B15" s="71">
        <f>IFERROR(SMALL('04_Run_Log'!X5:X504,ROUNDUP(0.5*COUNT('04_Run_Log'!X5:X504),0)),"")</f>
        <v/>
      </c>
      <c r="C15" s="27" t="inlineStr">
        <is>
          <t>Minutes</t>
        </is>
      </c>
    </row>
    <row r="16">
      <c r="A16" s="30" t="inlineStr">
        <is>
          <t>P90 assignment latency min</t>
        </is>
      </c>
      <c r="B16" s="82">
        <f>IFERROR(SMALL('04_Run_Log'!X5:X504,ROUNDUP(0.9*COUNT('04_Run_Log'!X5:X504),0)),"")</f>
        <v/>
      </c>
      <c r="C16" s="30" t="inlineStr">
        <is>
          <t>Minutes</t>
        </is>
      </c>
    </row>
    <row r="17">
      <c r="A17" s="27" t="inlineStr">
        <is>
          <t>P95 assignment latency min</t>
        </is>
      </c>
      <c r="B17" s="71">
        <f>IFERROR(SMALL('04_Run_Log'!X5:X504,ROUNDUP(0.95*COUNT('04_Run_Log'!X5:X504),0)),"")</f>
        <v/>
      </c>
      <c r="C17" s="27" t="inlineStr">
        <is>
          <t>Minutes</t>
        </is>
      </c>
    </row>
    <row r="18">
      <c r="A18" s="30" t="inlineStr">
        <is>
          <t>P50 first-action latency min</t>
        </is>
      </c>
      <c r="B18" s="82">
        <f>IFERROR(SMALL('04_Run_Log'!Z5:Z504,ROUNDUP(0.5*COUNT('04_Run_Log'!Z5:Z504),0)),"")</f>
        <v/>
      </c>
      <c r="C18" s="30" t="inlineStr">
        <is>
          <t>Minutes</t>
        </is>
      </c>
    </row>
    <row r="19">
      <c r="A19" s="27" t="inlineStr">
        <is>
          <t>P90 first-action latency min</t>
        </is>
      </c>
      <c r="B19" s="71">
        <f>IFERROR(SMALL('04_Run_Log'!Z5:Z504,ROUNDUP(0.9*COUNT('04_Run_Log'!Z5:Z504),0)),"")</f>
        <v/>
      </c>
      <c r="C19" s="27" t="inlineStr">
        <is>
          <t>Minutes</t>
        </is>
      </c>
    </row>
    <row r="20">
      <c r="A20" s="30" t="inlineStr">
        <is>
          <t>P95 first-action latency min</t>
        </is>
      </c>
      <c r="B20" s="82">
        <f>IFERROR(SMALL('04_Run_Log'!Z5:Z504,ROUNDUP(0.95*COUNT('04_Run_Log'!Z5:Z504),0)),"")</f>
        <v/>
      </c>
      <c r="C20" s="30" t="inlineStr">
        <is>
          <t>Minutes</t>
        </is>
      </c>
    </row>
    <row r="23" ht="34" customHeight="1">
      <c r="A23" s="21" t="inlineStr">
        <is>
          <t>Metric</t>
        </is>
      </c>
      <c r="B23" s="21" t="inlineStr">
        <is>
          <t>Published formula</t>
        </is>
      </c>
      <c r="C23" s="21" t="inlineStr">
        <is>
          <t>Input/compatibility rule</t>
        </is>
      </c>
    </row>
    <row r="24">
      <c r="A24" s="27" t="inlineStr">
        <is>
          <t>Routing success rate</t>
        </is>
      </c>
      <c r="B24" s="27" t="inlineStr">
        <is>
          <t>Eligible submissions that create exactly one usable record, receive the expected owner and meet assignment SLA / all eligible submissions</t>
        </is>
      </c>
      <c r="C24" s="27" t="inlineStr">
        <is>
          <t>Expected owner must be determinable; approved fallback can be scored separately. Missing owner or missing assignment timestamp is not a success.</t>
        </is>
      </c>
    </row>
    <row r="25">
      <c r="A25" s="30" t="inlineStr">
        <is>
          <t>Lost rate</t>
        </is>
      </c>
      <c r="B25" s="30" t="inlineStr">
        <is>
          <t>Eligible submissions with no usable CRM record by capture SLA and no approved recovery record / all eligible submissions</t>
        </is>
      </c>
      <c r="C25" s="30" t="inlineStr">
        <is>
          <t>Use the authoritative form or intake event as the denominator. Do not use CRM-created records as the denominator.</t>
        </is>
      </c>
    </row>
    <row r="26">
      <c r="A26" s="27" t="inlineStr">
        <is>
          <t>Unmatched rate</t>
        </is>
      </c>
      <c r="B26" s="27" t="inlineStr">
        <is>
          <t>Eligible records reaching account/routing match with no primary match / eligible records reaching that match stage</t>
        </is>
      </c>
      <c r="C26" s="27" t="inlineStr">
        <is>
          <t>Split approved-fallback unmatched from unhandled unmatched.</t>
        </is>
      </c>
    </row>
    <row r="27">
      <c r="A27" s="30" t="inlineStr">
        <is>
          <t>Duplicate rate</t>
        </is>
      </c>
      <c r="B27" s="30" t="inlineStr">
        <is>
          <t>Eligible logical submissions linked to more than one live CRM record or more than one unintended route/action execution / eligible logical submissions</t>
        </is>
      </c>
      <c r="C27" s="30" t="inlineStr">
        <is>
          <t>Publish the deduplication unit and treatment of intentional resubmissions.</t>
        </is>
      </c>
    </row>
    <row r="28">
      <c r="A28" s="27" t="inlineStr">
        <is>
          <t>Wrong-owner rate</t>
        </is>
      </c>
      <c r="B28" s="27" t="inlineStr">
        <is>
          <t>Assigned eligible records with actual owner not equal to frozen expected owner / assigned eligible records with a determinable expected owner</t>
        </is>
      </c>
      <c r="C28" s="27" t="inlineStr">
        <is>
          <t>Do not count later documented manual reassignment as initial routing error; use owner history at assignment time.</t>
        </is>
      </c>
    </row>
    <row r="29">
      <c r="A29" s="30" t="inlineStr">
        <is>
          <t>SLA breach rate</t>
        </is>
      </c>
      <c r="B29" s="30" t="inlineStr">
        <is>
          <t>Eligible records subject to the clock whose endpoint is missing at cut-off or latency exceeds SLA / all eligible records subject to that clock</t>
        </is>
      </c>
      <c r="C29" s="30" t="inlineStr">
        <is>
          <t>Publish wall-clock or business-clock rules, timezone, holidays and cut-off.</t>
        </is>
      </c>
    </row>
    <row r="30">
      <c r="A30" s="27" t="inlineStr">
        <is>
          <t>Unaccepted-lead rate</t>
        </is>
      </c>
      <c r="B30" s="27" t="inlineStr">
        <is>
          <t>Leads requiring acceptance with missing acceptance at cut-off or acceptance latency above SLA / all leads requiring acceptance</t>
        </is>
      </c>
      <c r="C30" s="27" t="inlineStr">
        <is>
          <t>Do not apply where the operating process has no acceptance event.</t>
        </is>
      </c>
    </row>
    <row r="31">
      <c r="A31" s="30" t="inlineStr">
        <is>
          <t>Assignment latency</t>
        </is>
      </c>
      <c r="B31" s="30" t="inlineStr">
        <is>
          <t>owner_assigned_at - submission_received_at</t>
        </is>
      </c>
      <c r="C31" s="30" t="inlineStr">
        <is>
          <t>Use UTC storage and publish any business-clock transformation.</t>
        </is>
      </c>
    </row>
    <row r="32">
      <c r="A32" s="27" t="inlineStr">
        <is>
          <t>Acceptance latency</t>
        </is>
      </c>
      <c r="B32" s="27" t="inlineStr">
        <is>
          <t>accepted_at - owner_assigned_at</t>
        </is>
      </c>
      <c r="C32" s="27" t="inlineStr">
        <is>
          <t>Only for records requiring acceptance.</t>
        </is>
      </c>
    </row>
    <row r="33">
      <c r="A33" s="30" t="inlineStr">
        <is>
          <t>First-action latency</t>
        </is>
      </c>
      <c r="B33" s="30" t="inlineStr">
        <is>
          <t>first_valid_human_action_at - submission_received_at</t>
        </is>
      </c>
      <c r="C33" s="30" t="inlineStr">
        <is>
          <t>Exclude automated acknowledgements unless a separate clock is defined.</t>
        </is>
      </c>
    </row>
    <row r="34">
      <c r="A34" s="27" t="inlineStr">
        <is>
          <t>Stage latency</t>
        </is>
      </c>
      <c r="B34" s="27" t="inlineStr">
        <is>
          <t>stage_j_completed_at - stage_(j-1)_completed_at</t>
        </is>
      </c>
      <c r="C34" s="27" t="inlineStr">
        <is>
          <t>Allows bottleneck localisation; use identical clocks.</t>
        </is>
      </c>
    </row>
    <row r="35">
      <c r="A35" s="30" t="inlineStr">
        <is>
          <t>P50/P90/P95 latency</t>
        </is>
      </c>
      <c r="B35" s="30" t="inlineStr">
        <is>
          <t>Sort completed finite latencies ascending; nearest-rank value at rank ceil(p x n)</t>
        </is>
      </c>
      <c r="C35" s="30" t="inlineStr">
        <is>
          <t>Report completion rate and breach rate beside percentiles. Do not assign a fabricated numeric infinity to missing endpoints.</t>
        </is>
      </c>
    </row>
    <row r="38" ht="30" customHeight="1">
      <c r="A38" s="21" t="inlineStr">
        <is>
          <t>Required metadata</t>
        </is>
      </c>
      <c r="B38" s="21" t="inlineStr">
        <is>
          <t>Rule</t>
        </is>
      </c>
    </row>
    <row r="39">
      <c r="A39" s="27" t="inlineStr">
        <is>
          <t>Eligible population</t>
        </is>
      </c>
      <c r="B39" s="27" t="inlineStr">
        <is>
          <t>List inclusion and exclusion rules and the audit window.</t>
        </is>
      </c>
    </row>
    <row r="40">
      <c r="A40" s="30" t="inlineStr">
        <is>
          <t>Logical identity unit</t>
        </is>
      </c>
      <c r="B40" s="30" t="inlineStr">
        <is>
          <t>Define whether the unit is a form submit, person/email, account enquiry or another business event.</t>
        </is>
      </c>
    </row>
    <row r="41">
      <c r="A41" s="27" t="inlineStr">
        <is>
          <t>Start event</t>
        </is>
      </c>
      <c r="B41" s="27" t="inlineStr">
        <is>
          <t>Use an authoritative event such as server/form receipt, not page view or CRM creation.</t>
        </is>
      </c>
    </row>
    <row r="42">
      <c r="A42" s="30" t="inlineStr">
        <is>
          <t>End event</t>
        </is>
      </c>
      <c r="B42" s="30" t="inlineStr">
        <is>
          <t>Name the exact field/event and how manual changes are treated.</t>
        </is>
      </c>
    </row>
    <row r="43">
      <c r="A43" s="27" t="inlineStr">
        <is>
          <t>Clock basis</t>
        </is>
      </c>
      <c r="B43" s="27" t="inlineStr">
        <is>
          <t>Wall clock or business clock; timezone, operating hours and holidays.</t>
        </is>
      </c>
    </row>
    <row r="44">
      <c r="A44" s="30" t="inlineStr">
        <is>
          <t>Missing endpoint</t>
        </is>
      </c>
      <c r="B44" s="30" t="inlineStr">
        <is>
          <t>Count as breach or incomplete according to the published formula; do not silently drop.</t>
        </is>
      </c>
    </row>
    <row r="45">
      <c r="A45" s="27" t="inlineStr">
        <is>
          <t>Percentile method</t>
        </is>
      </c>
      <c r="B45" s="27" t="inlineStr">
        <is>
          <t>Nearest-rank: sort completed finite values ascending and select the observation at rank ceil(p x n). The live formulas use SMALL(range, ROUNDUP(p x COUNT(range), 0)), which implements nearest-rank directly. Do not swap in PERCENTILE.INC or PERCENTILE.EXC without restating the method, and never mix methods in one report.</t>
        </is>
      </c>
    </row>
    <row r="46">
      <c r="A46" s="30" t="inlineStr">
        <is>
          <t>Compatibility</t>
        </is>
      </c>
      <c r="B46" s="30" t="inlineStr">
        <is>
          <t>Never average or compare figures with different populations, channels, clocks or endpoint definitions.</t>
        </is>
      </c>
    </row>
  </sheetData>
  <mergeCells count="2">
    <mergeCell ref="A1:Z1"/>
    <mergeCell ref="A2:Z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Z40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30" customWidth="1" min="3" max="3"/>
    <col width="12" customWidth="1" min="4" max="4"/>
    <col width="18" customWidth="1" min="5" max="5"/>
    <col width="16" customWidth="1" min="6" max="6"/>
    <col width="16" customWidth="1" min="7" max="7"/>
    <col width="18" customWidth="1" min="8" max="8"/>
    <col width="55" customWidth="1" min="9" max="9"/>
    <col width="14" customWidth="1" min="10" max="10"/>
  </cols>
  <sheetData>
    <row r="1" ht="28" customHeight="1">
      <c r="A1" s="9" t="inlineStr">
        <is>
          <t>IVRIS pass, warning and fail scoring model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6" customHeight="1">
      <c r="A2" s="17" t="inlineStr">
        <is>
          <t>All criteria and weights are published. This is an operating-control score, not an industry benchmark. Any eligible critical control marked Fail triggers the critical override.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4">
      <c r="A4" s="21" t="inlineStr">
        <is>
          <t>Summary</t>
        </is>
      </c>
      <c r="B4" s="21" t="inlineStr">
        <is>
          <t>Value</t>
        </is>
      </c>
    </row>
    <row r="5">
      <c r="A5" s="27" t="inlineStr">
        <is>
          <t>Total published weight</t>
        </is>
      </c>
      <c r="B5" s="27">
        <f>SUM(D12:D31)</f>
        <v/>
      </c>
    </row>
    <row r="6">
      <c r="A6" s="27" t="inlineStr">
        <is>
          <t>Weighted score</t>
        </is>
      </c>
      <c r="B6" s="83">
        <f>SUM(H12:H31)</f>
        <v/>
      </c>
    </row>
    <row r="7">
      <c r="A7" s="27" t="inlineStr">
        <is>
          <t>Critical override?</t>
        </is>
      </c>
      <c r="B7" s="27">
        <f>IF(COUNTIFS(E12:E31,"Yes",F12:F31,"Fail")&gt;0,"Yes","No")</f>
        <v/>
      </c>
    </row>
    <row r="8">
      <c r="A8" s="27" t="inlineStr">
        <is>
          <t>Verdict</t>
        </is>
      </c>
      <c r="B8" s="27">
        <f>IF(COUNTIF(F12:F31,"Not tested")&gt;0,"Not ready",IF(B7="Yes","Fail",IF(B6&gt;=90,"Pass",IF(B6&gt;=75,"Warning","Fail"))))</f>
        <v/>
      </c>
    </row>
    <row r="11" ht="30" customHeight="1">
      <c r="A11" s="21" t="inlineStr">
        <is>
          <t>Control ID</t>
        </is>
      </c>
      <c r="B11" s="21" t="inlineStr">
        <is>
          <t>Control</t>
        </is>
      </c>
      <c r="C11" s="21" t="inlineStr">
        <is>
          <t>Pillar</t>
        </is>
      </c>
      <c r="D11" s="21" t="inlineStr">
        <is>
          <t>Weight</t>
        </is>
      </c>
      <c r="E11" s="21" t="inlineStr">
        <is>
          <t>Critical eligible?</t>
        </is>
      </c>
      <c r="F11" s="21" t="inlineStr">
        <is>
          <t>Status</t>
        </is>
      </c>
      <c r="G11" s="21" t="inlineStr">
        <is>
          <t>Status points</t>
        </is>
      </c>
      <c r="H11" s="21" t="inlineStr">
        <is>
          <t>Weighted points</t>
        </is>
      </c>
      <c r="I11" s="21" t="inlineStr">
        <is>
          <t>Required evidence / note</t>
        </is>
      </c>
      <c r="J11" s="21" t="inlineStr">
        <is>
          <t>Issue ID</t>
        </is>
      </c>
    </row>
    <row r="12">
      <c r="A12" s="27" t="inlineStr">
        <is>
          <t>C01</t>
        </is>
      </c>
      <c r="B12" s="27" t="inlineStr">
        <is>
          <t>Submission reconciliation</t>
        </is>
      </c>
      <c r="C12" s="27" t="inlineStr">
        <is>
          <t>Delivery and capture continuity</t>
        </is>
      </c>
      <c r="D12" s="27" t="n">
        <v>8</v>
      </c>
      <c r="E12" s="27" t="inlineStr">
        <is>
          <t>Yes</t>
        </is>
      </c>
      <c r="F12" s="27" t="inlineStr">
        <is>
          <t>Not tested</t>
        </is>
      </c>
      <c r="G12" s="27">
        <f>IF(F12="Pass",2,IF(F12="Warning",1,IF(F12="Fail",0,"")))</f>
        <v/>
      </c>
      <c r="H12" s="27">
        <f>IF(G12="","",G12/2*D12)</f>
        <v/>
      </c>
      <c r="I12" s="27" t="str"/>
      <c r="J12" s="27" t="str"/>
    </row>
    <row r="13">
      <c r="A13" s="30" t="inlineStr">
        <is>
          <t>C02</t>
        </is>
      </c>
      <c r="B13" s="30" t="inlineStr">
        <is>
          <t>Required field capture</t>
        </is>
      </c>
      <c r="C13" s="30" t="inlineStr">
        <is>
          <t>Delivery and capture continuity</t>
        </is>
      </c>
      <c r="D13" s="30" t="n">
        <v>8</v>
      </c>
      <c r="E13" s="30" t="inlineStr">
        <is>
          <t>Yes</t>
        </is>
      </c>
      <c r="F13" s="30" t="inlineStr">
        <is>
          <t>Not tested</t>
        </is>
      </c>
      <c r="G13" s="30">
        <f>IF(F13="Pass",2,IF(F13="Warning",1,IF(F13="Fail",0,"")))</f>
        <v/>
      </c>
      <c r="H13" s="30">
        <f>IF(G13="","",G13/2*D13)</f>
        <v/>
      </c>
      <c r="I13" s="30" t="str"/>
      <c r="J13" s="30" t="str"/>
    </row>
    <row r="14">
      <c r="A14" s="27" t="inlineStr">
        <is>
          <t>C03</t>
        </is>
      </c>
      <c r="B14" s="27" t="inlineStr">
        <is>
          <t>Consent evidence where applicable</t>
        </is>
      </c>
      <c r="C14" s="27" t="inlineStr">
        <is>
          <t>Delivery and capture continuity</t>
        </is>
      </c>
      <c r="D14" s="27" t="n">
        <v>4</v>
      </c>
      <c r="E14" s="27" t="inlineStr">
        <is>
          <t>Yes</t>
        </is>
      </c>
      <c r="F14" s="27" t="inlineStr">
        <is>
          <t>Not tested</t>
        </is>
      </c>
      <c r="G14" s="27">
        <f>IF(F14="Pass",2,IF(F14="Warning",1,IF(F14="Fail",0,"")))</f>
        <v/>
      </c>
      <c r="H14" s="27">
        <f>IF(G14="","",G14/2*D14)</f>
        <v/>
      </c>
      <c r="I14" s="27" t="str"/>
      <c r="J14" s="27" t="str"/>
    </row>
    <row r="15">
      <c r="A15" s="30" t="inlineStr">
        <is>
          <t>C04</t>
        </is>
      </c>
      <c r="B15" s="30" t="inlineStr">
        <is>
          <t>Validation has explicit reject/quarantine</t>
        </is>
      </c>
      <c r="C15" s="30" t="inlineStr">
        <is>
          <t>Identity and data integrity</t>
        </is>
      </c>
      <c r="D15" s="30" t="n">
        <v>4</v>
      </c>
      <c r="E15" s="30" t="inlineStr">
        <is>
          <t>Yes</t>
        </is>
      </c>
      <c r="F15" s="30" t="inlineStr">
        <is>
          <t>Not tested</t>
        </is>
      </c>
      <c r="G15" s="30">
        <f>IF(F15="Pass",2,IF(F15="Warning",1,IF(F15="Fail",0,"")))</f>
        <v/>
      </c>
      <c r="H15" s="30">
        <f>IF(G15="","",G15/2*D15)</f>
        <v/>
      </c>
      <c r="I15" s="30" t="str"/>
      <c r="J15" s="30" t="str"/>
    </row>
    <row r="16">
      <c r="A16" s="27" t="inlineStr">
        <is>
          <t>C05</t>
        </is>
      </c>
      <c r="B16" s="27" t="inlineStr">
        <is>
          <t>Duplicate prevention and disposition</t>
        </is>
      </c>
      <c r="C16" s="27" t="inlineStr">
        <is>
          <t>Identity and data integrity</t>
        </is>
      </c>
      <c r="D16" s="27" t="n">
        <v>6</v>
      </c>
      <c r="E16" s="27" t="inlineStr">
        <is>
          <t>Yes</t>
        </is>
      </c>
      <c r="F16" s="27" t="inlineStr">
        <is>
          <t>Not tested</t>
        </is>
      </c>
      <c r="G16" s="27">
        <f>IF(F16="Pass",2,IF(F16="Warning",1,IF(F16="Fail",0,"")))</f>
        <v/>
      </c>
      <c r="H16" s="27">
        <f>IF(G16="","",G16/2*D16)</f>
        <v/>
      </c>
      <c r="I16" s="27" t="str"/>
      <c r="J16" s="27" t="str"/>
    </row>
    <row r="17">
      <c r="A17" s="30" t="inlineStr">
        <is>
          <t>C06</t>
        </is>
      </c>
      <c r="B17" s="30" t="inlineStr">
        <is>
          <t>Account match and ambiguity handling</t>
        </is>
      </c>
      <c r="C17" s="30" t="inlineStr">
        <is>
          <t>Identity and data integrity</t>
        </is>
      </c>
      <c r="D17" s="30" t="n">
        <v>6</v>
      </c>
      <c r="E17" s="30" t="inlineStr">
        <is>
          <t>No</t>
        </is>
      </c>
      <c r="F17" s="30" t="inlineStr">
        <is>
          <t>Not tested</t>
        </is>
      </c>
      <c r="G17" s="30">
        <f>IF(F17="Pass",2,IF(F17="Warning",1,IF(F17="Fail",0,"")))</f>
        <v/>
      </c>
      <c r="H17" s="30">
        <f>IF(G17="","",G17/2*D17)</f>
        <v/>
      </c>
      <c r="I17" s="30" t="str"/>
      <c r="J17" s="30" t="str"/>
    </row>
    <row r="18">
      <c r="A18" s="27" t="inlineStr">
        <is>
          <t>C07</t>
        </is>
      </c>
      <c r="B18" s="27" t="inlineStr">
        <is>
          <t>Enrichment timeout/no-match fallback</t>
        </is>
      </c>
      <c r="C18" s="27" t="inlineStr">
        <is>
          <t>Identity and data integrity</t>
        </is>
      </c>
      <c r="D18" s="27" t="n">
        <v>4</v>
      </c>
      <c r="E18" s="27" t="inlineStr">
        <is>
          <t>No</t>
        </is>
      </c>
      <c r="F18" s="27" t="inlineStr">
        <is>
          <t>Not tested</t>
        </is>
      </c>
      <c r="G18" s="27">
        <f>IF(F18="Pass",2,IF(F18="Warning",1,IF(F18="Fail",0,"")))</f>
        <v/>
      </c>
      <c r="H18" s="27">
        <f>IF(G18="","",G18/2*D18)</f>
        <v/>
      </c>
      <c r="I18" s="27" t="str"/>
      <c r="J18" s="27" t="str"/>
    </row>
    <row r="19">
      <c r="A19" s="30" t="inlineStr">
        <is>
          <t>C08</t>
        </is>
      </c>
      <c r="B19" s="30" t="inlineStr">
        <is>
          <t>Qualification reason and version</t>
        </is>
      </c>
      <c r="C19" s="30" t="inlineStr">
        <is>
          <t>Routing correctness</t>
        </is>
      </c>
      <c r="D19" s="30" t="n">
        <v>4</v>
      </c>
      <c r="E19" s="30" t="inlineStr">
        <is>
          <t>No</t>
        </is>
      </c>
      <c r="F19" s="30" t="inlineStr">
        <is>
          <t>Not tested</t>
        </is>
      </c>
      <c r="G19" s="30">
        <f>IF(F19="Pass",2,IF(F19="Warning",1,IF(F19="Fail",0,"")))</f>
        <v/>
      </c>
      <c r="H19" s="30">
        <f>IF(G19="","",G19/2*D19)</f>
        <v/>
      </c>
      <c r="I19" s="30" t="str"/>
      <c r="J19" s="30" t="str"/>
    </row>
    <row r="20">
      <c r="A20" s="27" t="inlineStr">
        <is>
          <t>C09</t>
        </is>
      </c>
      <c r="B20" s="27" t="inlineStr">
        <is>
          <t>Route branch determinism</t>
        </is>
      </c>
      <c r="C20" s="27" t="inlineStr">
        <is>
          <t>Routing correctness</t>
        </is>
      </c>
      <c r="D20" s="27" t="n">
        <v>6</v>
      </c>
      <c r="E20" s="27" t="inlineStr">
        <is>
          <t>Yes</t>
        </is>
      </c>
      <c r="F20" s="27" t="inlineStr">
        <is>
          <t>Not tested</t>
        </is>
      </c>
      <c r="G20" s="27">
        <f>IF(F20="Pass",2,IF(F20="Warning",1,IF(F20="Fail",0,"")))</f>
        <v/>
      </c>
      <c r="H20" s="27">
        <f>IF(G20="","",G20/2*D20)</f>
        <v/>
      </c>
      <c r="I20" s="27" t="str"/>
      <c r="J20" s="27" t="str"/>
    </row>
    <row r="21">
      <c r="A21" s="30" t="inlineStr">
        <is>
          <t>C10</t>
        </is>
      </c>
      <c r="B21" s="30" t="inlineStr">
        <is>
          <t>Expected owner equals actual owner</t>
        </is>
      </c>
      <c r="C21" s="30" t="inlineStr">
        <is>
          <t>Routing correctness</t>
        </is>
      </c>
      <c r="D21" s="30" t="n">
        <v>7</v>
      </c>
      <c r="E21" s="30" t="inlineStr">
        <is>
          <t>Yes</t>
        </is>
      </c>
      <c r="F21" s="30" t="inlineStr">
        <is>
          <t>Not tested</t>
        </is>
      </c>
      <c r="G21" s="30">
        <f>IF(F21="Pass",2,IF(F21="Warning",1,IF(F21="Fail",0,"")))</f>
        <v/>
      </c>
      <c r="H21" s="30">
        <f>IF(G21="","",G21/2*D21)</f>
        <v/>
      </c>
      <c r="I21" s="30" t="str"/>
      <c r="J21" s="30" t="str"/>
    </row>
    <row r="22">
      <c r="A22" s="27" t="inlineStr">
        <is>
          <t>C11</t>
        </is>
      </c>
      <c r="B22" s="27" t="inlineStr">
        <is>
          <t>Fallback is approved and measured</t>
        </is>
      </c>
      <c r="C22" s="27" t="inlineStr">
        <is>
          <t>Routing correctness</t>
        </is>
      </c>
      <c r="D22" s="27" t="n">
        <v>4</v>
      </c>
      <c r="E22" s="27" t="inlineStr">
        <is>
          <t>Yes</t>
        </is>
      </c>
      <c r="F22" s="27" t="inlineStr">
        <is>
          <t>Not tested</t>
        </is>
      </c>
      <c r="G22" s="27">
        <f>IF(F22="Pass",2,IF(F22="Warning",1,IF(F22="Fail",0,"")))</f>
        <v/>
      </c>
      <c r="H22" s="27">
        <f>IF(G22="","",G22/2*D22)</f>
        <v/>
      </c>
      <c r="I22" s="27" t="str"/>
      <c r="J22" s="27" t="str"/>
    </row>
    <row r="23">
      <c r="A23" s="30" t="inlineStr">
        <is>
          <t>C12</t>
        </is>
      </c>
      <c r="B23" s="30" t="inlineStr">
        <is>
          <t>Inactive/unavailable owner handling</t>
        </is>
      </c>
      <c r="C23" s="30" t="inlineStr">
        <is>
          <t>Routing correctness</t>
        </is>
      </c>
      <c r="D23" s="30" t="n">
        <v>4</v>
      </c>
      <c r="E23" s="30" t="inlineStr">
        <is>
          <t>Yes</t>
        </is>
      </c>
      <c r="F23" s="30" t="inlineStr">
        <is>
          <t>Not tested</t>
        </is>
      </c>
      <c r="G23" s="30">
        <f>IF(F23="Pass",2,IF(F23="Warning",1,IF(F23="Fail",0,"")))</f>
        <v/>
      </c>
      <c r="H23" s="30">
        <f>IF(G23="","",G23/2*D23)</f>
        <v/>
      </c>
      <c r="I23" s="30" t="str"/>
      <c r="J23" s="30" t="str"/>
    </row>
    <row r="24">
      <c r="A24" s="27" t="inlineStr">
        <is>
          <t>C13</t>
        </is>
      </c>
      <c r="B24" s="27" t="inlineStr">
        <is>
          <t>Assignment SLA</t>
        </is>
      </c>
      <c r="C24" s="27" t="inlineStr">
        <is>
          <t>Timeliness and workability</t>
        </is>
      </c>
      <c r="D24" s="27" t="n">
        <v>6</v>
      </c>
      <c r="E24" s="27" t="inlineStr">
        <is>
          <t>Yes</t>
        </is>
      </c>
      <c r="F24" s="27" t="inlineStr">
        <is>
          <t>Not tested</t>
        </is>
      </c>
      <c r="G24" s="27">
        <f>IF(F24="Pass",2,IF(F24="Warning",1,IF(F24="Fail",0,"")))</f>
        <v/>
      </c>
      <c r="H24" s="27">
        <f>IF(G24="","",G24/2*D24)</f>
        <v/>
      </c>
      <c r="I24" s="27" t="str"/>
      <c r="J24" s="27" t="str"/>
    </row>
    <row r="25">
      <c r="A25" s="30" t="inlineStr">
        <is>
          <t>C14</t>
        </is>
      </c>
      <c r="B25" s="30" t="inlineStr">
        <is>
          <t>Notification evidence and escalation</t>
        </is>
      </c>
      <c r="C25" s="30" t="inlineStr">
        <is>
          <t>Timeliness and workability</t>
        </is>
      </c>
      <c r="D25" s="30" t="n">
        <v>4</v>
      </c>
      <c r="E25" s="30" t="inlineStr">
        <is>
          <t>No</t>
        </is>
      </c>
      <c r="F25" s="30" t="inlineStr">
        <is>
          <t>Not tested</t>
        </is>
      </c>
      <c r="G25" s="30">
        <f>IF(F25="Pass",2,IF(F25="Warning",1,IF(F25="Fail",0,"")))</f>
        <v/>
      </c>
      <c r="H25" s="30">
        <f>IF(G25="","",G25/2*D25)</f>
        <v/>
      </c>
      <c r="I25" s="30" t="str"/>
      <c r="J25" s="30" t="str"/>
    </row>
    <row r="26">
      <c r="A26" s="27" t="inlineStr">
        <is>
          <t>C15</t>
        </is>
      </c>
      <c r="B26" s="27" t="inlineStr">
        <is>
          <t>Acceptance SLA where required</t>
        </is>
      </c>
      <c r="C26" s="27" t="inlineStr">
        <is>
          <t>Timeliness and workability</t>
        </is>
      </c>
      <c r="D26" s="27" t="n">
        <v>4</v>
      </c>
      <c r="E26" s="27" t="inlineStr">
        <is>
          <t>No</t>
        </is>
      </c>
      <c r="F26" s="27" t="inlineStr">
        <is>
          <t>Not tested</t>
        </is>
      </c>
      <c r="G26" s="27">
        <f>IF(F26="Pass",2,IF(F26="Warning",1,IF(F26="Fail",0,"")))</f>
        <v/>
      </c>
      <c r="H26" s="27">
        <f>IF(G26="","",G26/2*D26)</f>
        <v/>
      </c>
      <c r="I26" s="27" t="str"/>
      <c r="J26" s="27" t="str"/>
    </row>
    <row r="27">
      <c r="A27" s="30" t="inlineStr">
        <is>
          <t>C16</t>
        </is>
      </c>
      <c r="B27" s="30" t="inlineStr">
        <is>
          <t>First valid action SLA</t>
        </is>
      </c>
      <c r="C27" s="30" t="inlineStr">
        <is>
          <t>Timeliness and workability</t>
        </is>
      </c>
      <c r="D27" s="30" t="n">
        <v>6</v>
      </c>
      <c r="E27" s="30" t="inlineStr">
        <is>
          <t>Yes</t>
        </is>
      </c>
      <c r="F27" s="30" t="inlineStr">
        <is>
          <t>Not tested</t>
        </is>
      </c>
      <c r="G27" s="30">
        <f>IF(F27="Pass",2,IF(F27="Warning",1,IF(F27="Fail",0,"")))</f>
        <v/>
      </c>
      <c r="H27" s="30">
        <f>IF(G27="","",G27/2*D27)</f>
        <v/>
      </c>
      <c r="I27" s="30" t="str"/>
      <c r="J27" s="30" t="str"/>
    </row>
    <row r="28">
      <c r="A28" s="27" t="inlineStr">
        <is>
          <t>C17</t>
        </is>
      </c>
      <c r="B28" s="27" t="inlineStr">
        <is>
          <t>Correlation ID and cross-system IDs</t>
        </is>
      </c>
      <c r="C28" s="27" t="inlineStr">
        <is>
          <t>Observability and change control</t>
        </is>
      </c>
      <c r="D28" s="27" t="n">
        <v>4</v>
      </c>
      <c r="E28" s="27" t="inlineStr">
        <is>
          <t>Yes</t>
        </is>
      </c>
      <c r="F28" s="27" t="inlineStr">
        <is>
          <t>Not tested</t>
        </is>
      </c>
      <c r="G28" s="27">
        <f>IF(F28="Pass",2,IF(F28="Warning",1,IF(F28="Fail",0,"")))</f>
        <v/>
      </c>
      <c r="H28" s="27">
        <f>IF(G28="","",G28/2*D28)</f>
        <v/>
      </c>
      <c r="I28" s="27" t="str"/>
      <c r="J28" s="27" t="str"/>
    </row>
    <row r="29">
      <c r="A29" s="30" t="inlineStr">
        <is>
          <t>C18</t>
        </is>
      </c>
      <c r="B29" s="30" t="inlineStr">
        <is>
          <t>Workflow/rule version captured</t>
        </is>
      </c>
      <c r="C29" s="30" t="inlineStr">
        <is>
          <t>Observability and change control</t>
        </is>
      </c>
      <c r="D29" s="30" t="n">
        <v>4</v>
      </c>
      <c r="E29" s="30" t="inlineStr">
        <is>
          <t>Yes</t>
        </is>
      </c>
      <c r="F29" s="30" t="inlineStr">
        <is>
          <t>Not tested</t>
        </is>
      </c>
      <c r="G29" s="30">
        <f>IF(F29="Pass",2,IF(F29="Warning",1,IF(F29="Fail",0,"")))</f>
        <v/>
      </c>
      <c r="H29" s="30">
        <f>IF(G29="","",G29/2*D29)</f>
        <v/>
      </c>
      <c r="I29" s="30" t="str"/>
      <c r="J29" s="30" t="str"/>
    </row>
    <row r="30">
      <c r="A30" s="27" t="inlineStr">
        <is>
          <t>C19</t>
        </is>
      </c>
      <c r="B30" s="27" t="inlineStr">
        <is>
          <t>Evidence retention/export plan</t>
        </is>
      </c>
      <c r="C30" s="27" t="inlineStr">
        <is>
          <t>Observability and change control</t>
        </is>
      </c>
      <c r="D30" s="27" t="n">
        <v>3</v>
      </c>
      <c r="E30" s="27" t="inlineStr">
        <is>
          <t>No</t>
        </is>
      </c>
      <c r="F30" s="27" t="inlineStr">
        <is>
          <t>Not tested</t>
        </is>
      </c>
      <c r="G30" s="27">
        <f>IF(F30="Pass",2,IF(F30="Warning",1,IF(F30="Fail",0,"")))</f>
        <v/>
      </c>
      <c r="H30" s="27">
        <f>IF(G30="","",G30/2*D30)</f>
        <v/>
      </c>
      <c r="I30" s="27" t="str"/>
      <c r="J30" s="27" t="str"/>
    </row>
    <row r="31">
      <c r="A31" s="30" t="inlineStr">
        <is>
          <t>C20</t>
        </is>
      </c>
      <c r="B31" s="30" t="inlineStr">
        <is>
          <t>Regression schedule and incident trigger</t>
        </is>
      </c>
      <c r="C31" s="30" t="inlineStr">
        <is>
          <t>Observability and change control</t>
        </is>
      </c>
      <c r="D31" s="30" t="n">
        <v>4</v>
      </c>
      <c r="E31" s="30" t="inlineStr">
        <is>
          <t>No</t>
        </is>
      </c>
      <c r="F31" s="30" t="inlineStr">
        <is>
          <t>Not tested</t>
        </is>
      </c>
      <c r="G31" s="30">
        <f>IF(F31="Pass",2,IF(F31="Warning",1,IF(F31="Fail",0,"")))</f>
        <v/>
      </c>
      <c r="H31" s="30">
        <f>IF(G31="","",G31/2*D31)</f>
        <v/>
      </c>
      <c r="I31" s="30" t="str"/>
      <c r="J31" s="30" t="str"/>
    </row>
    <row r="35">
      <c r="A35" s="21" t="inlineStr">
        <is>
          <t>Pillar</t>
        </is>
      </c>
      <c r="B35" s="21" t="inlineStr">
        <is>
          <t>Earned points</t>
        </is>
      </c>
      <c r="C35" s="21" t="inlineStr">
        <is>
          <t>Maximum</t>
        </is>
      </c>
    </row>
    <row r="36">
      <c r="A36" s="27" t="inlineStr">
        <is>
          <t>Delivery and capture continuity</t>
        </is>
      </c>
      <c r="B36" s="27">
        <f>SUMIF(C12:C31,A36,H12:H31)</f>
        <v/>
      </c>
      <c r="C36" s="27" t="n">
        <v>20</v>
      </c>
    </row>
    <row r="37">
      <c r="A37" s="27" t="inlineStr">
        <is>
          <t>Identity and data integrity</t>
        </is>
      </c>
      <c r="B37" s="27">
        <f>SUMIF(C12:C31,A37,H12:H31)</f>
        <v/>
      </c>
      <c r="C37" s="27" t="n">
        <v>20</v>
      </c>
    </row>
    <row r="38">
      <c r="A38" s="27" t="inlineStr">
        <is>
          <t>Routing correctness</t>
        </is>
      </c>
      <c r="B38" s="27">
        <f>SUMIF(C12:C31,A38,H12:H31)</f>
        <v/>
      </c>
      <c r="C38" s="27" t="n">
        <v>25</v>
      </c>
    </row>
    <row r="39">
      <c r="A39" s="27" t="inlineStr">
        <is>
          <t>Timeliness and workability</t>
        </is>
      </c>
      <c r="B39" s="27">
        <f>SUMIF(C12:C31,A39,H12:H31)</f>
        <v/>
      </c>
      <c r="C39" s="27" t="n">
        <v>20</v>
      </c>
    </row>
    <row r="40">
      <c r="A40" s="27" t="inlineStr">
        <is>
          <t>Observability and change control</t>
        </is>
      </c>
      <c r="B40" s="27">
        <f>SUMIF(C12:C31,A40,H12:H31)</f>
        <v/>
      </c>
      <c r="C40" s="27" t="n">
        <v>15</v>
      </c>
    </row>
  </sheetData>
  <mergeCells count="2">
    <mergeCell ref="A1:Z1"/>
    <mergeCell ref="A2:Z2"/>
  </mergeCells>
  <conditionalFormatting sqref="F12:F31">
    <cfRule type="expression" priority="1" dxfId="0">
      <formula>F12="Pass"</formula>
    </cfRule>
    <cfRule type="expression" priority="2" dxfId="1">
      <formula>F12="Warning"</formula>
    </cfRule>
    <cfRule type="expression" priority="3" dxfId="2">
      <formula>F12="Fail"</formula>
    </cfRule>
  </conditionalFormatting>
  <dataValidations count="1">
    <dataValidation sqref="F12:F31" showDropDown="0" showInputMessage="0" showErrorMessage="0" allowBlank="0" type="list">
      <formula1>"Pass,Warning,Fail,Not tested,Not applicable"</formula1>
    </dataValidation>
  </dataValidation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2026-07-22T23:41:33Z</dcterms:created>
  <dcterms:modified xsi:type="dcterms:W3CDTF">2026-07-22T23:42:15Z</dcterms:modified>
</cp:coreProperties>
</file>