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53bdadf3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4a14abb5428476d"/>
    <x:sheet xmlns:r="http://schemas.openxmlformats.org/officeDocument/2006/relationships" name="Stakeholders" sheetId="2" r:id="Rd7d2b4664b744a05"/>
    <x:sheet xmlns:r="http://schemas.openxmlformats.org/officeDocument/2006/relationships" name="Relationship_Edges" sheetId="3" r:id="R4ef35393e5564b53"/>
    <x:sheet xmlns:r="http://schemas.openxmlformats.org/officeDocument/2006/relationships" name="Evidence_Log" sheetId="4" r:id="R25b3a1cd73c84267"/>
    <x:sheet xmlns:r="http://schemas.openxmlformats.org/officeDocument/2006/relationships" name="Scorecard" sheetId="5" r:id="Rfb8c35a67db84be8"/>
    <x:sheet xmlns:r="http://schemas.openxmlformats.org/officeDocument/2006/relationships" name="Concentration" sheetId="6" r:id="R5c355ffd464945e8"/>
    <x:sheet xmlns:r="http://schemas.openxmlformats.org/officeDocument/2006/relationships" name="Role_Coverage" sheetId="7" r:id="R2195ce5707894c9c"/>
    <x:sheet xmlns:r="http://schemas.openxmlformats.org/officeDocument/2006/relationships" name="Map_Legend" sheetId="8" r:id="R08f4f13b375d49ee"/>
    <x:sheet xmlns:r="http://schemas.openxmlformats.org/officeDocument/2006/relationships" name="Action_Playbook" sheetId="9" r:id="R1a5fb0af5a0f4797"/>
    <x:sheet xmlns:r="http://schemas.openxmlformats.org/officeDocument/2006/relationships" name="Source_Ledger" sheetId="10" r:id="R486856dbbbb64337"/>
    <x:sheet xmlns:r="http://schemas.openxmlformats.org/officeDocument/2006/relationships" name="Method_Settings" sheetId="11" r:id="Rbc80bc6a52524a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"/>
    <x:numFmt numFmtId="202" formatCode="0"/>
    <x:numFmt numFmtId="203" formatCode="0.0"/>
    <x:numFmt numFmtId="204" formatCode="0.00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7212B"/>
      <x:name val="Carlito"/>
    </x:font>
    <x:font>
      <x:b/>
      <x:sz val="10"/>
      <x:color rgb="FFFFFFFF"/>
      <x:name val="Carlito"/>
    </x:font>
    <x:font>
      <x:sz val="10"/>
      <x:color rgb="FF17212B"/>
      <x:name val="Carlito"/>
    </x:font>
    <x:font>
      <x:b/>
      <x:sz val="11"/>
      <x:color rgb="FF17212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F0F6"/>
      </x:patternFill>
    </x:fill>
    <x:fill>
      <x:patternFill patternType="solid">
        <x:fgColor rgb="FF1F6D70"/>
      </x:patternFill>
    </x:fill>
    <x:fill>
      <x:patternFill patternType="solid">
        <x:fgColor rgb="FFDDEEEE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6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3" fontId="4" fillId="0" borderId="1" xfId="0" applyNumberFormat="1" applyFont="1" applyFill="1" applyBorder="1" applyAlignment="1">
      <x:alignment vertical="top" wrapText="1"/>
    </x:xf>
    <x:xf numFmtId="204" fontId="4" fillId="0" borderId="0" xfId="0" applyNumberFormat="1" applyFont="1" applyFill="1" applyBorder="1" applyAlignment="1">
      <x:alignment vertical="top" wrapText="1"/>
    </x:xf>
    <x:xf numFmtId="204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204" fontId="5" fillId="5" borderId="0" xfId="0" applyNumberFormat="1" applyFont="1" applyFill="1" applyBorder="1"/>
    <x:xf numFmtId="204" fontId="5" fillId="5" borderId="1" xfId="0" applyNumberFormat="1" applyFont="1" applyFill="1" applyBorder="1"/>
    <x:xf numFmtId="0" fontId="4" fillId="6" borderId="0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202" fontId="4" fillId="6" borderId="0" xfId="0" applyNumberFormat="1" applyFont="1" applyFill="1" applyBorder="1" applyAlignment="1">
      <x:alignment vertical="top" wrapText="1"/>
    </x:xf>
    <x:xf numFmtId="201" fontId="4" fillId="6" borderId="0" xfId="0" applyNumberFormat="1" applyFont="1" applyFill="1" applyBorder="1" applyAlignment="1">
      <x:alignment vertical="top" wrapText="1"/>
    </x:xf>
    <x:xf numFmtId="203" fontId="4" fillId="6" borderId="0" xfId="0" applyNumberFormat="1" applyFont="1" applyFill="1" applyBorder="1" applyAlignment="1">
      <x:alignment vertical="top" wrapText="1"/>
    </x:xf>
    <x:xf numFmtId="202" fontId="4" fillId="6" borderId="1" xfId="0" applyNumberFormat="1" applyFont="1" applyFill="1" applyBorder="1" applyAlignment="1">
      <x:alignment vertical="top" wrapText="1"/>
    </x:xf>
    <x:xf numFmtId="201" fontId="4" fillId="6" borderId="1" xfId="0" applyNumberFormat="1" applyFont="1" applyFill="1" applyBorder="1" applyAlignment="1">
      <x:alignment vertical="top" wrapText="1"/>
    </x:xf>
    <x:xf numFmtId="203" fontId="4" fillId="6" borderId="1" xfId="0" applyNumberFormat="1" applyFont="1" applyFill="1" applyBorder="1" applyAlignment="1">
      <x:alignment vertical="top" wrapText="1"/>
    </x:xf>
    <x:xf numFmtId="204" fontId="4" fillId="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5">
    <x:dxf>
      <x:fill>
        <x:patternFill patternType="solid">
          <x:bgColor rgb="FFDFF0E2"/>
        </x:patternFill>
      </x:fill>
    </x:dxf>
    <x:dxf>
      <x:fill>
        <x:patternFill patternType="solid">
          <x:bgColor rgb="FFFFF0CC"/>
        </x:patternFill>
      </x:fill>
    </x:dxf>
    <x:dxf>
      <x:font>
        <x:b/>
      </x:font>
      <x:fill>
        <x:patternFill patternType="solid">
          <x:bgColor rgb="FFFADBD8"/>
        </x:patternFill>
      </x:fill>
    </x:dxf>
    <x:dxf>
      <x:font>
        <x:b/>
      </x:font>
      <x:fill>
        <x:patternFill patternType="solid">
          <x:bgColor rgb="FFFFF0CC"/>
        </x:patternFill>
      </x:fill>
    </x:dxf>
    <x:dxf>
      <x:fill>
        <x:patternFill patternType="solid">
          <x:bgColor rgb="FFFADBD8"/>
        </x:patternFill>
      </x:fill>
    </x:dxf>
    <x:dxf>
      <x:fill>
        <x:patternFill patternType="solid">
          <x:bgColor rgb="FFDFF0E2"/>
        </x:patternFill>
      </x:fill>
    </x:dxf>
    <x:dxf>
      <x:fill>
        <x:patternFill patternType="solid">
          <x:bgColor rgb="FFFADBD8"/>
        </x:patternFill>
      </x:fill>
    </x:dxf>
    <x:dxf>
      <x:fill>
        <x:patternFill patternType="solid">
          <x:bgColor rgb="FFFFF0CC"/>
        </x:patternFill>
      </x:fill>
    </x:dxf>
    <x:dxf>
      <x:fill>
        <x:patternFill patternType="solid">
          <x:bgColor rgb="FFDFF0E2"/>
        </x:patternFill>
      </x:fill>
    </x:dxf>
    <x:dxf>
      <x:fill>
        <x:patternFill patternType="solid">
          <x:bgColor rgb="FFFADBD8"/>
        </x:patternFill>
      </x:fill>
    </x:dxf>
    <x:dxf>
      <x:fill>
        <x:patternFill patternType="solid">
          <x:bgColor rgb="FFFFF0CC"/>
        </x:patternFill>
      </x:fill>
    </x:dxf>
    <x:dxf>
      <x:fill>
        <x:patternFill patternType="solid">
          <x:bgColor rgb="FFDFF0E2"/>
        </x:patternFill>
      </x:fill>
    </x:dxf>
    <x:dxf>
      <x:fill>
        <x:patternFill patternType="solid">
          <x:bgColor rgb="FFFADBD8"/>
        </x:patternFill>
      </x:fill>
    </x:dxf>
    <x:dxf>
      <x:fill>
        <x:patternFill patternType="solid">
          <x:bgColor rgb="FFFFF0CC"/>
        </x:patternFill>
      </x:fill>
    </x:dxf>
    <x:dxf>
      <x:fill>
        <x:patternFill patternType="solid">
          <x:bgColor rgb="FFDFF0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5c15c7c2d4e8f" /><Relationship Type="http://schemas.openxmlformats.org/officeDocument/2006/relationships/theme" Target="/xl/theme/theme1.xml" Id="R9cabef65dc514da2" /><Relationship Type="http://schemas.openxmlformats.org/officeDocument/2006/relationships/sharedStrings" Target="/xl/sharedStrings.xml" Id="R1d9ccbb7db524ddb" /><Relationship Type="http://schemas.openxmlformats.org/officeDocument/2006/relationships/worksheet" Target="/xl/worksheets/sheet1.xml" Id="R94a14abb5428476d" /><Relationship Type="http://schemas.openxmlformats.org/officeDocument/2006/relationships/worksheet" Target="/xl/worksheets/sheet2.xml" Id="Rd7d2b4664b744a05" /><Relationship Type="http://schemas.openxmlformats.org/officeDocument/2006/relationships/worksheet" Target="/xl/worksheets/sheet3.xml" Id="R4ef35393e5564b53" /><Relationship Type="http://schemas.openxmlformats.org/officeDocument/2006/relationships/worksheet" Target="/xl/worksheets/sheet4.xml" Id="R25b3a1cd73c84267" /><Relationship Type="http://schemas.openxmlformats.org/officeDocument/2006/relationships/worksheet" Target="/xl/worksheets/sheet5.xml" Id="Rfb8c35a67db84be8" /><Relationship Type="http://schemas.openxmlformats.org/officeDocument/2006/relationships/worksheet" Target="/xl/worksheets/sheet6.xml" Id="R5c355ffd464945e8" /><Relationship Type="http://schemas.openxmlformats.org/officeDocument/2006/relationships/worksheet" Target="/xl/worksheets/sheet7.xml" Id="R2195ce5707894c9c" /><Relationship Type="http://schemas.openxmlformats.org/officeDocument/2006/relationships/worksheet" Target="/xl/worksheets/sheet8.xml" Id="R08f4f13b375d49ee" /><Relationship Type="http://schemas.openxmlformats.org/officeDocument/2006/relationships/worksheet" Target="/xl/worksheets/sheet9.xml" Id="R1a5fb0af5a0f4797" /><Relationship Type="http://schemas.openxmlformats.org/officeDocument/2006/relationships/worksheet" Target="/xl/worksheets/sheet10.xml" Id="R486856dbbbb64337" /><Relationship Type="http://schemas.openxmlformats.org/officeDocument/2006/relationships/worksheet" Target="/xl/worksheets/sheet11.xml" Id="Rbc80bc6a52524a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 ht="32" customHeight="1">
      <x:c r="A1" s="6" t="str">
        <x:v>IVRIS Editable Relationship Map Worksheet</x:v>
      </x:c>
    </x:row>
    <x:row r="2" ht="34" customHeight="1">
      <x:c r="A2" s="15" t="str">
        <x:v>Use observable evidence to separate access, buying influence and evidence confidence. Scores are planning aids, not psychological diagnoses or win-probability models. Version 1.0. Evidence reviewed 24 July 2026. Six source URLs were corrected against the live web on that date.</x:v>
      </x:c>
    </x:row>
    <x:row r="4" ht="34" customHeight="1">
      <x:c r="A4" s="24" t="str">
        <x:v>Field</x:v>
      </x:c>
      <x:c r="B4" s="24" t="str">
        <x:v>Guidance</x:v>
      </x:c>
    </x:row>
    <x:row r="5">
      <x:c r="A5" s="32" t="str">
        <x:v>Purpose</x:v>
      </x:c>
      <x:c r="B5" s="32" t="str">
        <x:v>Map people, relationship routes and role coverage across a B2B account; identify concentration, stale access and confidence gaps.</x:v>
      </x:c>
    </x:row>
    <x:row r="6">
      <x:c r="A6" s="32" t="str">
        <x:v>Required order</x:v>
      </x:c>
      <x:c r="B6" s="32" t="str">
        <x:v>1) Enter stakeholders. 2) Log relationship edges. 3) Record evidence. 4) Score observable criteria. 5) Review concentration and role coverage. 6) trigger actions.</x:v>
      </x:c>
    </x:row>
    <x:row r="7">
      <x:c r="A7" s="32" t="str">
        <x:v>Scoring scale</x:v>
      </x:c>
      <x:c r="B7" s="32" t="str">
        <x:v>All criteria use 0–4 anchors defined in Map_Legend. Blank means unknown. Do not replace unknown with zero.</x:v>
      </x:c>
    </x:row>
    <x:row r="8">
      <x:c r="A8" s="32" t="str">
        <x:v>Access</x:v>
      </x:c>
      <x:c r="B8" s="32" t="str">
        <x:v>Seller-side ability to obtain meaningful, reciprocal and resilient interaction with a stakeholder.</x:v>
      </x:c>
    </x:row>
    <x:row r="9">
      <x:c r="A9" s="32" t="str">
        <x:v>Influence</x:v>
      </x:c>
      <x:c r="B9" s="32" t="str">
        <x:v>Observed or well-supported ability to shape requirements, resources, access, internal consensus or the decision.</x:v>
      </x:c>
    </x:row>
    <x:row r="10">
      <x:c r="A10" s="32" t="str">
        <x:v>Confidence</x:v>
      </x:c>
      <x:c r="B10" s="32" t="str">
        <x:v>Strength of the evidence supporting identity, role, relationship and influence claims.</x:v>
      </x:c>
    </x:row>
    <x:row r="11">
      <x:c r="A11" s="32" t="str">
        <x:v>Freshness</x:v>
      </x:c>
      <x:c r="B11" s="32" t="str">
        <x:v>The access score is decayed with a disclosed half-life. The default half-life is editable in Method_Settings and is not a universal benchmark.</x:v>
      </x:c>
    </x:row>
    <x:row r="12">
      <x:c r="A12" s="32" t="str">
        <x:v>Concentration</x:v>
      </x:c>
      <x:c r="B12" s="32" t="str">
        <x:v>Verified capacity combines access, influence and confidence. Concentration metrics describe dependence within the mapped evidence set, not market-wide risk.</x:v>
      </x:c>
    </x:row>
    <x:row r="13">
      <x:c r="A13" s="32" t="str">
        <x:v>Prohibited use</x:v>
      </x:c>
      <x:c r="B13" s="32" t="str">
        <x:v>Do not convert the scores into win probability, forecast probability or claims of psychological certainty.</x:v>
      </x:c>
    </x:row>
    <x:row r="14">
      <x:c r="A14" s="32" t="str">
        <x:v>Evidence discipline</x:v>
      </x:c>
      <x:c r="B14" s="32" t="str">
        <x:v>Every material score should point to one or more Evidence IDs. Sentiment labels must be treated as provisional observations with source and date.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24" hidden="0" customWidth="1"/>
    <x:col min="4" max="4" width="18" hidden="0" customWidth="1"/>
    <x:col min="5" max="5" width="22" hidden="0" customWidth="1"/>
    <x:col min="6" max="6" width="24" hidden="0" customWidth="1"/>
    <x:col min="7" max="7" width="16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38" hidden="0" customWidth="1"/>
  </x:cols>
  <x:sheetData>
    <x:row r="1" ht="32" customHeight="1">
      <x:c r="A1" s="6" t="str">
        <x:v>Stakeholder Register</x:v>
      </x:c>
    </x:row>
    <x:row r="2" ht="34" customHeight="1">
      <x:c r="A2" s="15" t="str">
        <x:v>One row per known or suspected account participant. Use verification status and evidence IDs to distinguish known people from hypotheses.</x:v>
      </x:c>
    </x:row>
    <x:row r="4" ht="34" customHeight="1">
      <x:c r="A4" s="24" t="str">
        <x:v>Stakeholder ID</x:v>
      </x:c>
      <x:c r="B4" s="24" t="str">
        <x:v>Name</x:v>
      </x:c>
      <x:c r="C4" s="24" t="str">
        <x:v>Job title</x:v>
      </x:c>
      <x:c r="D4" s="24" t="str">
        <x:v>Function</x:v>
      </x:c>
      <x:c r="E4" s="24" t="str">
        <x:v>Primary decision role</x:v>
      </x:c>
      <x:c r="F4" s="24" t="str">
        <x:v>Secondary roles</x:v>
      </x:c>
      <x:c r="G4" s="24" t="str">
        <x:v>Formal level</x:v>
      </x:c>
      <x:c r="H4" s="24" t="str">
        <x:v>Lifecycle context</x:v>
      </x:c>
      <x:c r="I4" s="24" t="str">
        <x:v>Internal owner</x:v>
      </x:c>
      <x:c r="J4" s="24" t="str">
        <x:v>Verification status</x:v>
      </x:c>
      <x:c r="K4" s="24" t="str">
        <x:v>Evidence IDs</x:v>
      </x:c>
      <x:c r="L4" s="24" t="str">
        <x:v>Notes</x:v>
      </x:c>
    </x:row>
    <x:row r="5">
      <x:c r="A5" s="32"/>
      <x:c r="B5" s="32"/>
      <x:c r="C5" s="32"/>
      <x:c r="D5" s="32"/>
      <x:c r="E5" s="32"/>
      <x:c r="F5" s="32"/>
      <x:c r="G5" s="32"/>
      <x:c r="H5" s="32"/>
      <x:c r="I5" s="32"/>
      <x:c r="J5" s="32"/>
      <x:c r="K5" s="32"/>
      <x:c r="L5" s="32"/>
    </x:row>
    <x:row r="6">
      <x:c r="A6" s="32"/>
      <x:c r="B6" s="32"/>
      <x:c r="C6" s="32"/>
      <x:c r="D6" s="32"/>
      <x:c r="E6" s="32"/>
      <x:c r="F6" s="32"/>
      <x:c r="G6" s="32"/>
      <x:c r="H6" s="32"/>
      <x:c r="I6" s="32"/>
      <x:c r="J6" s="32"/>
      <x:c r="K6" s="32"/>
      <x:c r="L6" s="32"/>
    </x:row>
    <x:row r="7">
      <x:c r="A7" s="32"/>
      <x:c r="B7" s="32"/>
      <x:c r="C7" s="32"/>
      <x:c r="D7" s="32"/>
      <x:c r="E7" s="32"/>
      <x:c r="F7" s="32"/>
      <x:c r="G7" s="32"/>
      <x:c r="H7" s="32"/>
      <x:c r="I7" s="32"/>
      <x:c r="J7" s="32"/>
      <x:c r="K7" s="32"/>
      <x:c r="L7" s="32"/>
    </x:row>
    <x:row r="8">
      <x:c r="A8" s="32"/>
      <x:c r="B8" s="32"/>
      <x:c r="C8" s="32"/>
      <x:c r="D8" s="32"/>
      <x:c r="E8" s="32"/>
      <x:c r="F8" s="32"/>
      <x:c r="G8" s="32"/>
      <x:c r="H8" s="32"/>
      <x:c r="I8" s="32"/>
      <x:c r="J8" s="32"/>
      <x:c r="K8" s="32"/>
      <x:c r="L8" s="32"/>
    </x:row>
    <x:row r="9">
      <x:c r="A9" s="32"/>
      <x:c r="B9" s="32"/>
      <x:c r="C9" s="32"/>
      <x:c r="D9" s="32"/>
      <x:c r="E9" s="32"/>
      <x:c r="F9" s="32"/>
      <x:c r="G9" s="32"/>
      <x:c r="H9" s="32"/>
      <x:c r="I9" s="32"/>
      <x:c r="J9" s="32"/>
      <x:c r="K9" s="32"/>
      <x:c r="L9" s="32"/>
    </x:row>
    <x:row r="10">
      <x:c r="A10" s="32"/>
      <x:c r="B10" s="32"/>
      <x:c r="C10" s="32"/>
      <x:c r="D10" s="32"/>
      <x:c r="E10" s="32"/>
      <x:c r="F10" s="32"/>
      <x:c r="G10" s="32"/>
      <x:c r="H10" s="32"/>
      <x:c r="I10" s="32"/>
      <x:c r="J10" s="32"/>
      <x:c r="K10" s="32"/>
      <x:c r="L10" s="32"/>
    </x:row>
    <x:row r="11">
      <x:c r="A11" s="32"/>
      <x:c r="B11" s="32"/>
      <x:c r="C11" s="32"/>
      <x:c r="D11" s="32"/>
      <x:c r="E11" s="32"/>
      <x:c r="F11" s="32"/>
      <x:c r="G11" s="32"/>
      <x:c r="H11" s="32"/>
      <x:c r="I11" s="32"/>
      <x:c r="J11" s="32"/>
      <x:c r="K11" s="32"/>
      <x:c r="L11" s="32"/>
    </x:row>
    <x:row r="12">
      <x:c r="A12" s="32"/>
      <x:c r="B12" s="32"/>
      <x:c r="C12" s="32"/>
      <x:c r="D12" s="32"/>
      <x:c r="E12" s="32"/>
      <x:c r="F12" s="32"/>
      <x:c r="G12" s="32"/>
      <x:c r="H12" s="32"/>
      <x:c r="I12" s="32"/>
      <x:c r="J12" s="32"/>
      <x:c r="K12" s="32"/>
      <x:c r="L12" s="32"/>
    </x:row>
    <x:row r="13">
      <x:c r="A13" s="32"/>
      <x:c r="B13" s="32"/>
      <x:c r="C13" s="32"/>
      <x:c r="D13" s="32"/>
      <x:c r="E13" s="32"/>
      <x:c r="F13" s="32"/>
      <x:c r="G13" s="32"/>
      <x:c r="H13" s="32"/>
      <x:c r="I13" s="32"/>
      <x:c r="J13" s="32"/>
      <x:c r="K13" s="32"/>
      <x:c r="L13" s="32"/>
    </x:row>
    <x:row r="14">
      <x:c r="A14" s="32"/>
      <x:c r="B14" s="32"/>
      <x:c r="C14" s="32"/>
      <x:c r="D14" s="32"/>
      <x:c r="E14" s="32"/>
      <x:c r="F14" s="32"/>
      <x:c r="G14" s="32"/>
      <x:c r="H14" s="32"/>
      <x:c r="I14" s="32"/>
      <x:c r="J14" s="32"/>
      <x:c r="K14" s="32"/>
      <x:c r="L14" s="32"/>
    </x:row>
    <x:row r="15">
      <x:c r="A15" s="32"/>
      <x:c r="B15" s="32"/>
      <x:c r="C15" s="32"/>
      <x:c r="D15" s="32"/>
      <x:c r="E15" s="32"/>
      <x:c r="F15" s="32"/>
      <x:c r="G15" s="32"/>
      <x:c r="H15" s="32"/>
      <x:c r="I15" s="32"/>
      <x:c r="J15" s="32"/>
      <x:c r="K15" s="32"/>
      <x:c r="L15" s="32"/>
    </x:row>
    <x:row r="16">
      <x:c r="A16" s="32"/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  <x:c r="L16" s="32"/>
    </x:row>
    <x:row r="17">
      <x:c r="A17" s="32"/>
      <x:c r="B17" s="32"/>
      <x:c r="C17" s="32"/>
      <x:c r="D17" s="32"/>
      <x:c r="E17" s="32"/>
      <x:c r="F17" s="32"/>
      <x:c r="G17" s="32"/>
      <x:c r="H17" s="32"/>
      <x:c r="I17" s="32"/>
      <x:c r="J17" s="32"/>
      <x:c r="K17" s="32"/>
      <x:c r="L17" s="32"/>
    </x:row>
    <x:row r="18">
      <x:c r="A18" s="32"/>
      <x:c r="B18" s="32"/>
      <x:c r="C18" s="32"/>
      <x:c r="D18" s="32"/>
      <x:c r="E18" s="32"/>
      <x:c r="F18" s="32"/>
      <x:c r="G18" s="32"/>
      <x:c r="H18" s="32"/>
      <x:c r="I18" s="32"/>
      <x:c r="J18" s="32"/>
      <x:c r="K18" s="32"/>
      <x:c r="L18" s="32"/>
    </x:row>
    <x:row r="19">
      <x:c r="A19" s="32"/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  <x:c r="L19" s="32"/>
    </x:row>
    <x:row r="20">
      <x:c r="A20" s="32"/>
      <x:c r="B20" s="32"/>
      <x:c r="C20" s="32"/>
      <x:c r="D20" s="32"/>
      <x:c r="E20" s="32"/>
      <x:c r="F20" s="32"/>
      <x:c r="G20" s="32"/>
      <x:c r="H20" s="32"/>
      <x:c r="I20" s="32"/>
      <x:c r="J20" s="32"/>
      <x:c r="K20" s="32"/>
      <x:c r="L20" s="32"/>
    </x:row>
    <x:row r="21">
      <x:c r="A21" s="32"/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  <x:c r="L21" s="32"/>
    </x:row>
    <x:row r="22">
      <x:c r="A22" s="32"/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  <x:c r="L22" s="32"/>
    </x:row>
    <x:row r="23">
      <x:c r="A23" s="32"/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  <x:c r="L23" s="32"/>
    </x:row>
    <x:row r="24">
      <x:c r="A24" s="32"/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  <x:c r="L24" s="32"/>
    </x:row>
    <x:row r="25">
      <x:c r="A25" s="32"/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  <x:c r="L25" s="32"/>
    </x:row>
    <x:row r="26">
      <x:c r="A26" s="32"/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  <x:c r="L26" s="32"/>
    </x:row>
    <x:row r="27">
      <x:c r="A27" s="32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  <x:c r="L27" s="32"/>
    </x:row>
    <x:row r="28">
      <x:c r="A28" s="32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  <x:c r="L28" s="32"/>
    </x:row>
    <x:row r="29">
      <x:c r="A29" s="32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  <x:c r="L29" s="32"/>
    </x:row>
    <x:row r="30">
      <x:c r="A30" s="32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  <x:c r="L30" s="32"/>
    </x:row>
    <x:row r="31">
      <x:c r="A31" s="32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  <x:c r="L31" s="32"/>
    </x:row>
    <x:row r="32">
      <x:c r="A32" s="32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  <x:c r="L32" s="32"/>
    </x:row>
    <x:row r="33">
      <x:c r="A33" s="32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  <x:c r="L33" s="32"/>
    </x:row>
    <x:row r="34">
      <x:c r="A34" s="32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  <x:c r="L34" s="32"/>
    </x:row>
    <x:row r="35">
      <x:c r="A35" s="32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  <x:c r="L35" s="32"/>
    </x:row>
    <x:row r="36">
      <x:c r="A36" s="32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  <x:c r="L36" s="32"/>
    </x:row>
    <x:row r="37">
      <x:c r="A37" s="32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  <x:c r="L37" s="32"/>
    </x:row>
    <x:row r="38">
      <x:c r="A38" s="32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  <x:c r="L38" s="32"/>
    </x:row>
    <x:row r="39">
      <x:c r="A39" s="32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  <x:c r="L39" s="32"/>
    </x:row>
    <x:row r="40">
      <x:c r="A40" s="32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  <x:c r="L40" s="32"/>
    </x:row>
    <x:row r="41">
      <x:c r="A41" s="32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  <x:c r="L41" s="32"/>
    </x:row>
    <x:row r="42">
      <x:c r="A42" s="32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  <x:c r="L42" s="32"/>
    </x:row>
    <x:row r="43">
      <x:c r="A43" s="32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  <x:c r="L43" s="32"/>
    </x:row>
    <x:row r="44">
      <x:c r="A44" s="32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  <x:c r="L44" s="32"/>
    </x:row>
    <x:row r="45">
      <x:c r="A45" s="32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  <x:c r="L45" s="32"/>
    </x:row>
    <x:row r="46">
      <x:c r="A46" s="32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  <x:c r="L46" s="32"/>
    </x:row>
    <x:row r="47">
      <x:c r="A47" s="32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  <x:c r="L47" s="32"/>
    </x:row>
    <x:row r="48">
      <x:c r="A48" s="32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  <x:c r="L48" s="32"/>
    </x:row>
    <x:row r="49">
      <x:c r="A49" s="32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  <x:c r="L49" s="32"/>
    </x:row>
    <x:row r="50">
      <x:c r="A50" s="32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  <x:c r="L50" s="32"/>
    </x:row>
    <x:row r="51">
      <x:c r="A51" s="32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  <x:c r="L51" s="32"/>
    </x:row>
    <x:row r="52">
      <x:c r="A52" s="32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  <x:c r="L52" s="32"/>
    </x:row>
    <x:row r="53">
      <x:c r="A53" s="32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  <x:c r="L53" s="32"/>
    </x:row>
    <x:row r="54">
      <x:c r="A54" s="32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  <x:c r="L54" s="32"/>
    </x:row>
    <x:row r="55">
      <x:c r="A55" s="32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  <x:c r="L55" s="32"/>
    </x:row>
    <x:row r="56">
      <x:c r="A56" s="32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  <x:c r="L56" s="32"/>
    </x:row>
    <x:row r="57">
      <x:c r="A57" s="32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  <x:c r="L57" s="32"/>
    </x:row>
    <x:row r="58">
      <x:c r="A58" s="32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  <x:c r="L58" s="32"/>
    </x:row>
    <x:row r="59">
      <x:c r="A59" s="32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  <x:c r="L59" s="32"/>
    </x:row>
    <x:row r="60">
      <x:c r="A60" s="32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  <x:c r="L60" s="32"/>
    </x:row>
    <x:row r="61">
      <x:c r="A61" s="32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  <x:c r="L61" s="32"/>
    </x:row>
    <x:row r="62">
      <x:c r="A62" s="32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  <x:c r="L62" s="32"/>
    </x:row>
    <x:row r="63">
      <x:c r="A63" s="32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  <x:c r="L63" s="32"/>
    </x:row>
    <x:row r="64">
      <x:c r="A64" s="32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  <x:c r="L64" s="32"/>
    </x:row>
    <x:row r="65">
      <x:c r="A65" s="32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  <x:c r="L65" s="32"/>
    </x:row>
    <x:row r="66">
      <x:c r="A66" s="32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  <x:c r="L66" s="32"/>
    </x:row>
    <x:row r="67">
      <x:c r="A67" s="32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  <x:c r="L67" s="32"/>
    </x:row>
    <x:row r="68">
      <x:c r="A68" s="32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  <x:c r="L68" s="32"/>
    </x:row>
    <x:row r="69">
      <x:c r="A69" s="32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  <x:c r="L69" s="32"/>
    </x:row>
    <x:row r="70">
      <x:c r="A70" s="32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  <x:c r="L70" s="32"/>
    </x:row>
    <x:row r="71">
      <x:c r="A71" s="32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  <x:c r="L71" s="32"/>
    </x:row>
    <x:row r="72">
      <x:c r="A72" s="32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  <x:c r="L72" s="32"/>
    </x:row>
    <x:row r="73">
      <x:c r="A73" s="32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  <x:c r="L73" s="32"/>
    </x:row>
    <x:row r="74">
      <x:c r="A74" s="32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  <x:c r="L74" s="32"/>
    </x:row>
    <x:row r="75">
      <x:c r="A75" s="32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  <x:c r="L75" s="32"/>
    </x:row>
    <x:row r="76">
      <x:c r="A76" s="32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  <x:c r="L76" s="32"/>
    </x:row>
    <x:row r="77">
      <x:c r="A77" s="32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  <x:c r="L77" s="32"/>
    </x:row>
    <x:row r="78">
      <x:c r="A78" s="32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  <x:c r="L78" s="32"/>
    </x:row>
    <x:row r="79">
      <x:c r="A79" s="32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  <x:c r="L79" s="32"/>
    </x:row>
    <x:row r="80">
      <x:c r="A80" s="32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  <x:c r="L80" s="32"/>
    </x:row>
    <x:row r="81">
      <x:c r="A81" s="32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  <x:c r="L81" s="32"/>
    </x:row>
    <x:row r="82">
      <x:c r="A82" s="32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  <x:c r="L82" s="32"/>
    </x:row>
    <x:row r="83">
      <x:c r="A83" s="32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  <x:c r="L83" s="32"/>
    </x:row>
    <x:row r="84">
      <x:c r="A84" s="32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  <x:c r="L84" s="32"/>
    </x:row>
    <x:row r="85">
      <x:c r="A85" s="32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  <x:c r="L85" s="32"/>
    </x:row>
    <x:row r="86">
      <x:c r="A86" s="32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  <x:c r="L86" s="32"/>
    </x:row>
    <x:row r="87">
      <x:c r="A87" s="32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  <x:c r="L87" s="32"/>
    </x:row>
    <x:row r="88">
      <x:c r="A88" s="32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  <x:c r="L88" s="32"/>
    </x:row>
    <x:row r="89">
      <x:c r="A89" s="32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  <x:c r="L89" s="32"/>
    </x:row>
    <x:row r="90">
      <x:c r="A90" s="32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  <x:c r="L90" s="32"/>
    </x:row>
    <x:row r="91">
      <x:c r="A91" s="32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  <x:c r="L91" s="32"/>
    </x:row>
    <x:row r="92">
      <x:c r="A92" s="32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  <x:c r="L92" s="32"/>
    </x:row>
    <x:row r="93">
      <x:c r="A93" s="32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  <x:c r="L93" s="32"/>
    </x:row>
    <x:row r="94">
      <x:c r="A94" s="32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  <x:c r="L94" s="32"/>
    </x:row>
    <x:row r="95">
      <x:c r="A95" s="32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  <x:c r="L95" s="32"/>
    </x:row>
    <x:row r="96">
      <x:c r="A96" s="32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  <x:c r="L96" s="32"/>
    </x:row>
    <x:row r="97">
      <x:c r="A97" s="32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  <x:c r="L97" s="32"/>
    </x:row>
    <x:row r="98">
      <x:c r="A98" s="32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  <x:c r="L98" s="32"/>
    </x:row>
    <x:row r="99">
      <x:c r="A99" s="32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  <x:c r="L99" s="32"/>
    </x:row>
    <x:row r="100">
      <x:c r="A100" s="32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  <x:c r="L100" s="32"/>
    </x:row>
    <x:row r="101">
      <x:c r="A101" s="32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  <x:c r="L101" s="32"/>
    </x:row>
    <x:row r="102">
      <x:c r="A102" s="32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  <x:c r="L102" s="32"/>
    </x:row>
    <x:row r="103">
      <x:c r="A103" s="32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  <x:c r="L103" s="32"/>
    </x:row>
    <x:row r="104">
      <x:c r="A104" s="32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  <x:c r="L104" s="32"/>
    </x:row>
  </x:sheetData>
  <x:mergeCells>
    <x:mergeCell ref="A1:L1"/>
    <x:mergeCell ref="A2:L2"/>
  </x:mergeCells>
  <x:conditionalFormatting sqref="J5:J104">
    <x:cfRule type="expression" dxfId="0" priority="1">
      <x:formula>J5="Verified"</x:formula>
    </x:cfRule>
    <x:cfRule type="expression" dxfId="1" priority="2">
      <x:formula>OR(J5="Unverified",J5="Hypothesis")</x:formula>
    </x:cfRule>
  </x:conditionalFormatting>
  <x:dataValidations count="3">
    <x:dataValidation type="list" sqref="E5:E104">
      <x:formula1>"User,Influencer,Decider,Buyer,Gatekeeper,Champion,Coach,Blocker,Executive sponsor,Technical evaluator,Economic approver,Procurement,Legal/security,Unknown"</x:formula1>
    </x:dataValidation>
    <x:dataValidation type="list" sqref="H5:H104">
      <x:formula1>"Prospect,Active opportunity,Customer,Renewal,Expansion,Former employee,Unknown"</x:formula1>
    </x:dataValidation>
    <x:dataValidation type="list" sqref="J5:J104">
      <x:formula1>"Verified,Partially verified,Unverified,Hypothesis"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22" hidden="0" customWidth="1"/>
    <x:col min="4" max="4" width="16" hidden="0" customWidth="1"/>
    <x:col min="5" max="5" width="20" hidden="0" customWidth="1"/>
    <x:col min="6" max="6" width="16" hidden="0" customWidth="1"/>
    <x:col min="7" max="7" width="18" hidden="0" customWidth="1"/>
    <x:col min="8" max="8" width="18" hidden="0" customWidth="1"/>
    <x:col min="9" max="9" width="40" hidden="0" customWidth="1"/>
  </x:cols>
  <x:sheetData>
    <x:row r="1" ht="32" customHeight="1">
      <x:c r="A1" s="6" t="str">
        <x:v>Relationship Edges</x:v>
      </x:c>
    </x:row>
    <x:row r="2" ht="34" customHeight="1">
      <x:c r="A2" s="15" t="str">
        <x:v>Record observed or reported connections between people. An edge is not a fact unless its direction, evidence and confidence are recorded.</x:v>
      </x:c>
    </x:row>
    <x:row r="4" ht="34" customHeight="1">
      <x:c r="A4" s="24" t="str">
        <x:v>From stakeholder ID</x:v>
      </x:c>
      <x:c r="B4" s="24" t="str">
        <x:v>To stakeholder ID</x:v>
      </x:c>
      <x:c r="C4" s="24" t="str">
        <x:v>Edge type</x:v>
      </x:c>
      <x:c r="D4" s="24" t="str">
        <x:v>Direction</x:v>
      </x:c>
      <x:c r="E4" s="24" t="str">
        <x:v>Observed strength 0–4</x:v>
      </x:c>
      <x:c r="F4" s="24" t="str">
        <x:v>Last observed</x:v>
      </x:c>
      <x:c r="G4" s="24" t="str">
        <x:v>Evidence IDs</x:v>
      </x:c>
      <x:c r="H4" s="24" t="str">
        <x:v>Confidence 0–4</x:v>
      </x:c>
      <x:c r="I4" s="24" t="str">
        <x:v>Notes / limitation</x:v>
      </x:c>
    </x:row>
    <x:row r="5">
      <x:c r="A5" s="32"/>
      <x:c r="B5" s="32"/>
      <x:c r="C5" s="32"/>
      <x:c r="D5" s="32"/>
      <x:c r="E5" s="32"/>
      <x:c r="F5" s="36"/>
      <x:c r="G5" s="32"/>
      <x:c r="H5" s="32"/>
      <x:c r="I5" s="32"/>
    </x:row>
    <x:row r="6">
      <x:c r="A6" s="32"/>
      <x:c r="B6" s="32"/>
      <x:c r="C6" s="32"/>
      <x:c r="D6" s="32"/>
      <x:c r="E6" s="32"/>
      <x:c r="F6" s="36"/>
      <x:c r="G6" s="32"/>
      <x:c r="H6" s="32"/>
      <x:c r="I6" s="32"/>
    </x:row>
    <x:row r="7">
      <x:c r="A7" s="32"/>
      <x:c r="B7" s="32"/>
      <x:c r="C7" s="32"/>
      <x:c r="D7" s="32"/>
      <x:c r="E7" s="32"/>
      <x:c r="F7" s="36"/>
      <x:c r="G7" s="32"/>
      <x:c r="H7" s="32"/>
      <x:c r="I7" s="32"/>
    </x:row>
    <x:row r="8">
      <x:c r="A8" s="32"/>
      <x:c r="B8" s="32"/>
      <x:c r="C8" s="32"/>
      <x:c r="D8" s="32"/>
      <x:c r="E8" s="32"/>
      <x:c r="F8" s="36"/>
      <x:c r="G8" s="32"/>
      <x:c r="H8" s="32"/>
      <x:c r="I8" s="32"/>
    </x:row>
    <x:row r="9">
      <x:c r="A9" s="32"/>
      <x:c r="B9" s="32"/>
      <x:c r="C9" s="32"/>
      <x:c r="D9" s="32"/>
      <x:c r="E9" s="32"/>
      <x:c r="F9" s="36"/>
      <x:c r="G9" s="32"/>
      <x:c r="H9" s="32"/>
      <x:c r="I9" s="32"/>
    </x:row>
    <x:row r="10">
      <x:c r="A10" s="32"/>
      <x:c r="B10" s="32"/>
      <x:c r="C10" s="32"/>
      <x:c r="D10" s="32"/>
      <x:c r="E10" s="32"/>
      <x:c r="F10" s="36"/>
      <x:c r="G10" s="32"/>
      <x:c r="H10" s="32"/>
      <x:c r="I10" s="32"/>
    </x:row>
    <x:row r="11">
      <x:c r="A11" s="32"/>
      <x:c r="B11" s="32"/>
      <x:c r="C11" s="32"/>
      <x:c r="D11" s="32"/>
      <x:c r="E11" s="32"/>
      <x:c r="F11" s="36"/>
      <x:c r="G11" s="32"/>
      <x:c r="H11" s="32"/>
      <x:c r="I11" s="32"/>
    </x:row>
    <x:row r="12">
      <x:c r="A12" s="32"/>
      <x:c r="B12" s="32"/>
      <x:c r="C12" s="32"/>
      <x:c r="D12" s="32"/>
      <x:c r="E12" s="32"/>
      <x:c r="F12" s="36"/>
      <x:c r="G12" s="32"/>
      <x:c r="H12" s="32"/>
      <x:c r="I12" s="32"/>
    </x:row>
    <x:row r="13">
      <x:c r="A13" s="32"/>
      <x:c r="B13" s="32"/>
      <x:c r="C13" s="32"/>
      <x:c r="D13" s="32"/>
      <x:c r="E13" s="32"/>
      <x:c r="F13" s="36"/>
      <x:c r="G13" s="32"/>
      <x:c r="H13" s="32"/>
      <x:c r="I13" s="32"/>
    </x:row>
    <x:row r="14">
      <x:c r="A14" s="32"/>
      <x:c r="B14" s="32"/>
      <x:c r="C14" s="32"/>
      <x:c r="D14" s="32"/>
      <x:c r="E14" s="32"/>
      <x:c r="F14" s="36"/>
      <x:c r="G14" s="32"/>
      <x:c r="H14" s="32"/>
      <x:c r="I14" s="32"/>
    </x:row>
    <x:row r="15">
      <x:c r="A15" s="32"/>
      <x:c r="B15" s="32"/>
      <x:c r="C15" s="32"/>
      <x:c r="D15" s="32"/>
      <x:c r="E15" s="32"/>
      <x:c r="F15" s="36"/>
      <x:c r="G15" s="32"/>
      <x:c r="H15" s="32"/>
      <x:c r="I15" s="32"/>
    </x:row>
    <x:row r="16">
      <x:c r="A16" s="32"/>
      <x:c r="B16" s="32"/>
      <x:c r="C16" s="32"/>
      <x:c r="D16" s="32"/>
      <x:c r="E16" s="32"/>
      <x:c r="F16" s="36"/>
      <x:c r="G16" s="32"/>
      <x:c r="H16" s="32"/>
      <x:c r="I16" s="32"/>
    </x:row>
    <x:row r="17">
      <x:c r="A17" s="32"/>
      <x:c r="B17" s="32"/>
      <x:c r="C17" s="32"/>
      <x:c r="D17" s="32"/>
      <x:c r="E17" s="32"/>
      <x:c r="F17" s="36"/>
      <x:c r="G17" s="32"/>
      <x:c r="H17" s="32"/>
      <x:c r="I17" s="32"/>
    </x:row>
    <x:row r="18">
      <x:c r="A18" s="32"/>
      <x:c r="B18" s="32"/>
      <x:c r="C18" s="32"/>
      <x:c r="D18" s="32"/>
      <x:c r="E18" s="32"/>
      <x:c r="F18" s="36"/>
      <x:c r="G18" s="32"/>
      <x:c r="H18" s="32"/>
      <x:c r="I18" s="32"/>
    </x:row>
    <x:row r="19">
      <x:c r="A19" s="32"/>
      <x:c r="B19" s="32"/>
      <x:c r="C19" s="32"/>
      <x:c r="D19" s="32"/>
      <x:c r="E19" s="32"/>
      <x:c r="F19" s="36"/>
      <x:c r="G19" s="32"/>
      <x:c r="H19" s="32"/>
      <x:c r="I19" s="32"/>
    </x:row>
    <x:row r="20">
      <x:c r="A20" s="32"/>
      <x:c r="B20" s="32"/>
      <x:c r="C20" s="32"/>
      <x:c r="D20" s="32"/>
      <x:c r="E20" s="32"/>
      <x:c r="F20" s="36"/>
      <x:c r="G20" s="32"/>
      <x:c r="H20" s="32"/>
      <x:c r="I20" s="32"/>
    </x:row>
    <x:row r="21">
      <x:c r="A21" s="32"/>
      <x:c r="B21" s="32"/>
      <x:c r="C21" s="32"/>
      <x:c r="D21" s="32"/>
      <x:c r="E21" s="32"/>
      <x:c r="F21" s="36"/>
      <x:c r="G21" s="32"/>
      <x:c r="H21" s="32"/>
      <x:c r="I21" s="32"/>
    </x:row>
    <x:row r="22">
      <x:c r="A22" s="32"/>
      <x:c r="B22" s="32"/>
      <x:c r="C22" s="32"/>
      <x:c r="D22" s="32"/>
      <x:c r="E22" s="32"/>
      <x:c r="F22" s="36"/>
      <x:c r="G22" s="32"/>
      <x:c r="H22" s="32"/>
      <x:c r="I22" s="32"/>
    </x:row>
    <x:row r="23">
      <x:c r="A23" s="32"/>
      <x:c r="B23" s="32"/>
      <x:c r="C23" s="32"/>
      <x:c r="D23" s="32"/>
      <x:c r="E23" s="32"/>
      <x:c r="F23" s="36"/>
      <x:c r="G23" s="32"/>
      <x:c r="H23" s="32"/>
      <x:c r="I23" s="32"/>
    </x:row>
    <x:row r="24">
      <x:c r="A24" s="32"/>
      <x:c r="B24" s="32"/>
      <x:c r="C24" s="32"/>
      <x:c r="D24" s="32"/>
      <x:c r="E24" s="32"/>
      <x:c r="F24" s="36"/>
      <x:c r="G24" s="32"/>
      <x:c r="H24" s="32"/>
      <x:c r="I24" s="32"/>
    </x:row>
    <x:row r="25">
      <x:c r="A25" s="32"/>
      <x:c r="B25" s="32"/>
      <x:c r="C25" s="32"/>
      <x:c r="D25" s="32"/>
      <x:c r="E25" s="32"/>
      <x:c r="F25" s="36"/>
      <x:c r="G25" s="32"/>
      <x:c r="H25" s="32"/>
      <x:c r="I25" s="32"/>
    </x:row>
    <x:row r="26">
      <x:c r="A26" s="32"/>
      <x:c r="B26" s="32"/>
      <x:c r="C26" s="32"/>
      <x:c r="D26" s="32"/>
      <x:c r="E26" s="32"/>
      <x:c r="F26" s="36"/>
      <x:c r="G26" s="32"/>
      <x:c r="H26" s="32"/>
      <x:c r="I26" s="32"/>
    </x:row>
    <x:row r="27">
      <x:c r="A27" s="32"/>
      <x:c r="B27" s="32"/>
      <x:c r="C27" s="32"/>
      <x:c r="D27" s="32"/>
      <x:c r="E27" s="32"/>
      <x:c r="F27" s="36"/>
      <x:c r="G27" s="32"/>
      <x:c r="H27" s="32"/>
      <x:c r="I27" s="32"/>
    </x:row>
    <x:row r="28">
      <x:c r="A28" s="32"/>
      <x:c r="B28" s="32"/>
      <x:c r="C28" s="32"/>
      <x:c r="D28" s="32"/>
      <x:c r="E28" s="32"/>
      <x:c r="F28" s="36"/>
      <x:c r="G28" s="32"/>
      <x:c r="H28" s="32"/>
      <x:c r="I28" s="32"/>
    </x:row>
    <x:row r="29">
      <x:c r="A29" s="32"/>
      <x:c r="B29" s="32"/>
      <x:c r="C29" s="32"/>
      <x:c r="D29" s="32"/>
      <x:c r="E29" s="32"/>
      <x:c r="F29" s="36"/>
      <x:c r="G29" s="32"/>
      <x:c r="H29" s="32"/>
      <x:c r="I29" s="32"/>
    </x:row>
    <x:row r="30">
      <x:c r="A30" s="32"/>
      <x:c r="B30" s="32"/>
      <x:c r="C30" s="32"/>
      <x:c r="D30" s="32"/>
      <x:c r="E30" s="32"/>
      <x:c r="F30" s="36"/>
      <x:c r="G30" s="32"/>
      <x:c r="H30" s="32"/>
      <x:c r="I30" s="32"/>
    </x:row>
    <x:row r="31">
      <x:c r="A31" s="32"/>
      <x:c r="B31" s="32"/>
      <x:c r="C31" s="32"/>
      <x:c r="D31" s="32"/>
      <x:c r="E31" s="32"/>
      <x:c r="F31" s="36"/>
      <x:c r="G31" s="32"/>
      <x:c r="H31" s="32"/>
      <x:c r="I31" s="32"/>
    </x:row>
    <x:row r="32">
      <x:c r="A32" s="32"/>
      <x:c r="B32" s="32"/>
      <x:c r="C32" s="32"/>
      <x:c r="D32" s="32"/>
      <x:c r="E32" s="32"/>
      <x:c r="F32" s="36"/>
      <x:c r="G32" s="32"/>
      <x:c r="H32" s="32"/>
      <x:c r="I32" s="32"/>
    </x:row>
    <x:row r="33">
      <x:c r="A33" s="32"/>
      <x:c r="B33" s="32"/>
      <x:c r="C33" s="32"/>
      <x:c r="D33" s="32"/>
      <x:c r="E33" s="32"/>
      <x:c r="F33" s="36"/>
      <x:c r="G33" s="32"/>
      <x:c r="H33" s="32"/>
      <x:c r="I33" s="32"/>
    </x:row>
    <x:row r="34">
      <x:c r="A34" s="32"/>
      <x:c r="B34" s="32"/>
      <x:c r="C34" s="32"/>
      <x:c r="D34" s="32"/>
      <x:c r="E34" s="32"/>
      <x:c r="F34" s="36"/>
      <x:c r="G34" s="32"/>
      <x:c r="H34" s="32"/>
      <x:c r="I34" s="32"/>
    </x:row>
    <x:row r="35">
      <x:c r="A35" s="32"/>
      <x:c r="B35" s="32"/>
      <x:c r="C35" s="32"/>
      <x:c r="D35" s="32"/>
      <x:c r="E35" s="32"/>
      <x:c r="F35" s="36"/>
      <x:c r="G35" s="32"/>
      <x:c r="H35" s="32"/>
      <x:c r="I35" s="32"/>
    </x:row>
    <x:row r="36">
      <x:c r="A36" s="32"/>
      <x:c r="B36" s="32"/>
      <x:c r="C36" s="32"/>
      <x:c r="D36" s="32"/>
      <x:c r="E36" s="32"/>
      <x:c r="F36" s="36"/>
      <x:c r="G36" s="32"/>
      <x:c r="H36" s="32"/>
      <x:c r="I36" s="32"/>
    </x:row>
    <x:row r="37">
      <x:c r="A37" s="32"/>
      <x:c r="B37" s="32"/>
      <x:c r="C37" s="32"/>
      <x:c r="D37" s="32"/>
      <x:c r="E37" s="32"/>
      <x:c r="F37" s="36"/>
      <x:c r="G37" s="32"/>
      <x:c r="H37" s="32"/>
      <x:c r="I37" s="32"/>
    </x:row>
    <x:row r="38">
      <x:c r="A38" s="32"/>
      <x:c r="B38" s="32"/>
      <x:c r="C38" s="32"/>
      <x:c r="D38" s="32"/>
      <x:c r="E38" s="32"/>
      <x:c r="F38" s="36"/>
      <x:c r="G38" s="32"/>
      <x:c r="H38" s="32"/>
      <x:c r="I38" s="32"/>
    </x:row>
    <x:row r="39">
      <x:c r="A39" s="32"/>
      <x:c r="B39" s="32"/>
      <x:c r="C39" s="32"/>
      <x:c r="D39" s="32"/>
      <x:c r="E39" s="32"/>
      <x:c r="F39" s="36"/>
      <x:c r="G39" s="32"/>
      <x:c r="H39" s="32"/>
      <x:c r="I39" s="32"/>
    </x:row>
    <x:row r="40">
      <x:c r="A40" s="32"/>
      <x:c r="B40" s="32"/>
      <x:c r="C40" s="32"/>
      <x:c r="D40" s="32"/>
      <x:c r="E40" s="32"/>
      <x:c r="F40" s="36"/>
      <x:c r="G40" s="32"/>
      <x:c r="H40" s="32"/>
      <x:c r="I40" s="32"/>
    </x:row>
    <x:row r="41">
      <x:c r="A41" s="32"/>
      <x:c r="B41" s="32"/>
      <x:c r="C41" s="32"/>
      <x:c r="D41" s="32"/>
      <x:c r="E41" s="32"/>
      <x:c r="F41" s="36"/>
      <x:c r="G41" s="32"/>
      <x:c r="H41" s="32"/>
      <x:c r="I41" s="32"/>
    </x:row>
    <x:row r="42">
      <x:c r="A42" s="32"/>
      <x:c r="B42" s="32"/>
      <x:c r="C42" s="32"/>
      <x:c r="D42" s="32"/>
      <x:c r="E42" s="32"/>
      <x:c r="F42" s="36"/>
      <x:c r="G42" s="32"/>
      <x:c r="H42" s="32"/>
      <x:c r="I42" s="32"/>
    </x:row>
    <x:row r="43">
      <x:c r="A43" s="32"/>
      <x:c r="B43" s="32"/>
      <x:c r="C43" s="32"/>
      <x:c r="D43" s="32"/>
      <x:c r="E43" s="32"/>
      <x:c r="F43" s="36"/>
      <x:c r="G43" s="32"/>
      <x:c r="H43" s="32"/>
      <x:c r="I43" s="32"/>
    </x:row>
    <x:row r="44">
      <x:c r="A44" s="32"/>
      <x:c r="B44" s="32"/>
      <x:c r="C44" s="32"/>
      <x:c r="D44" s="32"/>
      <x:c r="E44" s="32"/>
      <x:c r="F44" s="36"/>
      <x:c r="G44" s="32"/>
      <x:c r="H44" s="32"/>
      <x:c r="I44" s="32"/>
    </x:row>
    <x:row r="45">
      <x:c r="A45" s="32"/>
      <x:c r="B45" s="32"/>
      <x:c r="C45" s="32"/>
      <x:c r="D45" s="32"/>
      <x:c r="E45" s="32"/>
      <x:c r="F45" s="36"/>
      <x:c r="G45" s="32"/>
      <x:c r="H45" s="32"/>
      <x:c r="I45" s="32"/>
    </x:row>
    <x:row r="46">
      <x:c r="A46" s="32"/>
      <x:c r="B46" s="32"/>
      <x:c r="C46" s="32"/>
      <x:c r="D46" s="32"/>
      <x:c r="E46" s="32"/>
      <x:c r="F46" s="36"/>
      <x:c r="G46" s="32"/>
      <x:c r="H46" s="32"/>
      <x:c r="I46" s="32"/>
    </x:row>
    <x:row r="47">
      <x:c r="A47" s="32"/>
      <x:c r="B47" s="32"/>
      <x:c r="C47" s="32"/>
      <x:c r="D47" s="32"/>
      <x:c r="E47" s="32"/>
      <x:c r="F47" s="36"/>
      <x:c r="G47" s="32"/>
      <x:c r="H47" s="32"/>
      <x:c r="I47" s="32"/>
    </x:row>
    <x:row r="48">
      <x:c r="A48" s="32"/>
      <x:c r="B48" s="32"/>
      <x:c r="C48" s="32"/>
      <x:c r="D48" s="32"/>
      <x:c r="E48" s="32"/>
      <x:c r="F48" s="36"/>
      <x:c r="G48" s="32"/>
      <x:c r="H48" s="32"/>
      <x:c r="I48" s="32"/>
    </x:row>
    <x:row r="49">
      <x:c r="A49" s="32"/>
      <x:c r="B49" s="32"/>
      <x:c r="C49" s="32"/>
      <x:c r="D49" s="32"/>
      <x:c r="E49" s="32"/>
      <x:c r="F49" s="36"/>
      <x:c r="G49" s="32"/>
      <x:c r="H49" s="32"/>
      <x:c r="I49" s="32"/>
    </x:row>
    <x:row r="50">
      <x:c r="A50" s="32"/>
      <x:c r="B50" s="32"/>
      <x:c r="C50" s="32"/>
      <x:c r="D50" s="32"/>
      <x:c r="E50" s="32"/>
      <x:c r="F50" s="36"/>
      <x:c r="G50" s="32"/>
      <x:c r="H50" s="32"/>
      <x:c r="I50" s="32"/>
    </x:row>
    <x:row r="51">
      <x:c r="A51" s="32"/>
      <x:c r="B51" s="32"/>
      <x:c r="C51" s="32"/>
      <x:c r="D51" s="32"/>
      <x:c r="E51" s="32"/>
      <x:c r="F51" s="36"/>
      <x:c r="G51" s="32"/>
      <x:c r="H51" s="32"/>
      <x:c r="I51" s="32"/>
    </x:row>
    <x:row r="52">
      <x:c r="A52" s="32"/>
      <x:c r="B52" s="32"/>
      <x:c r="C52" s="32"/>
      <x:c r="D52" s="32"/>
      <x:c r="E52" s="32"/>
      <x:c r="F52" s="36"/>
      <x:c r="G52" s="32"/>
      <x:c r="H52" s="32"/>
      <x:c r="I52" s="32"/>
    </x:row>
    <x:row r="53">
      <x:c r="A53" s="32"/>
      <x:c r="B53" s="32"/>
      <x:c r="C53" s="32"/>
      <x:c r="D53" s="32"/>
      <x:c r="E53" s="32"/>
      <x:c r="F53" s="36"/>
      <x:c r="G53" s="32"/>
      <x:c r="H53" s="32"/>
      <x:c r="I53" s="32"/>
    </x:row>
    <x:row r="54">
      <x:c r="A54" s="32"/>
      <x:c r="B54" s="32"/>
      <x:c r="C54" s="32"/>
      <x:c r="D54" s="32"/>
      <x:c r="E54" s="32"/>
      <x:c r="F54" s="36"/>
      <x:c r="G54" s="32"/>
      <x:c r="H54" s="32"/>
      <x:c r="I54" s="32"/>
    </x:row>
    <x:row r="55">
      <x:c r="A55" s="32"/>
      <x:c r="B55" s="32"/>
      <x:c r="C55" s="32"/>
      <x:c r="D55" s="32"/>
      <x:c r="E55" s="32"/>
      <x:c r="F55" s="36"/>
      <x:c r="G55" s="32"/>
      <x:c r="H55" s="32"/>
      <x:c r="I55" s="32"/>
    </x:row>
    <x:row r="56">
      <x:c r="A56" s="32"/>
      <x:c r="B56" s="32"/>
      <x:c r="C56" s="32"/>
      <x:c r="D56" s="32"/>
      <x:c r="E56" s="32"/>
      <x:c r="F56" s="36"/>
      <x:c r="G56" s="32"/>
      <x:c r="H56" s="32"/>
      <x:c r="I56" s="32"/>
    </x:row>
    <x:row r="57">
      <x:c r="A57" s="32"/>
      <x:c r="B57" s="32"/>
      <x:c r="C57" s="32"/>
      <x:c r="D57" s="32"/>
      <x:c r="E57" s="32"/>
      <x:c r="F57" s="36"/>
      <x:c r="G57" s="32"/>
      <x:c r="H57" s="32"/>
      <x:c r="I57" s="32"/>
    </x:row>
    <x:row r="58">
      <x:c r="A58" s="32"/>
      <x:c r="B58" s="32"/>
      <x:c r="C58" s="32"/>
      <x:c r="D58" s="32"/>
      <x:c r="E58" s="32"/>
      <x:c r="F58" s="36"/>
      <x:c r="G58" s="32"/>
      <x:c r="H58" s="32"/>
      <x:c r="I58" s="32"/>
    </x:row>
    <x:row r="59">
      <x:c r="A59" s="32"/>
      <x:c r="B59" s="32"/>
      <x:c r="C59" s="32"/>
      <x:c r="D59" s="32"/>
      <x:c r="E59" s="32"/>
      <x:c r="F59" s="36"/>
      <x:c r="G59" s="32"/>
      <x:c r="H59" s="32"/>
      <x:c r="I59" s="32"/>
    </x:row>
    <x:row r="60">
      <x:c r="A60" s="32"/>
      <x:c r="B60" s="32"/>
      <x:c r="C60" s="32"/>
      <x:c r="D60" s="32"/>
      <x:c r="E60" s="32"/>
      <x:c r="F60" s="36"/>
      <x:c r="G60" s="32"/>
      <x:c r="H60" s="32"/>
      <x:c r="I60" s="32"/>
    </x:row>
    <x:row r="61">
      <x:c r="A61" s="32"/>
      <x:c r="B61" s="32"/>
      <x:c r="C61" s="32"/>
      <x:c r="D61" s="32"/>
      <x:c r="E61" s="32"/>
      <x:c r="F61" s="36"/>
      <x:c r="G61" s="32"/>
      <x:c r="H61" s="32"/>
      <x:c r="I61" s="32"/>
    </x:row>
    <x:row r="62">
      <x:c r="A62" s="32"/>
      <x:c r="B62" s="32"/>
      <x:c r="C62" s="32"/>
      <x:c r="D62" s="32"/>
      <x:c r="E62" s="32"/>
      <x:c r="F62" s="36"/>
      <x:c r="G62" s="32"/>
      <x:c r="H62" s="32"/>
      <x:c r="I62" s="32"/>
    </x:row>
    <x:row r="63">
      <x:c r="A63" s="32"/>
      <x:c r="B63" s="32"/>
      <x:c r="C63" s="32"/>
      <x:c r="D63" s="32"/>
      <x:c r="E63" s="32"/>
      <x:c r="F63" s="36"/>
      <x:c r="G63" s="32"/>
      <x:c r="H63" s="32"/>
      <x:c r="I63" s="32"/>
    </x:row>
    <x:row r="64">
      <x:c r="A64" s="32"/>
      <x:c r="B64" s="32"/>
      <x:c r="C64" s="32"/>
      <x:c r="D64" s="32"/>
      <x:c r="E64" s="32"/>
      <x:c r="F64" s="36"/>
      <x:c r="G64" s="32"/>
      <x:c r="H64" s="32"/>
      <x:c r="I64" s="32"/>
    </x:row>
    <x:row r="65">
      <x:c r="A65" s="32"/>
      <x:c r="B65" s="32"/>
      <x:c r="C65" s="32"/>
      <x:c r="D65" s="32"/>
      <x:c r="E65" s="32"/>
      <x:c r="F65" s="36"/>
      <x:c r="G65" s="32"/>
      <x:c r="H65" s="32"/>
      <x:c r="I65" s="32"/>
    </x:row>
    <x:row r="66">
      <x:c r="A66" s="32"/>
      <x:c r="B66" s="32"/>
      <x:c r="C66" s="32"/>
      <x:c r="D66" s="32"/>
      <x:c r="E66" s="32"/>
      <x:c r="F66" s="36"/>
      <x:c r="G66" s="32"/>
      <x:c r="H66" s="32"/>
      <x:c r="I66" s="32"/>
    </x:row>
    <x:row r="67">
      <x:c r="A67" s="32"/>
      <x:c r="B67" s="32"/>
      <x:c r="C67" s="32"/>
      <x:c r="D67" s="32"/>
      <x:c r="E67" s="32"/>
      <x:c r="F67" s="36"/>
      <x:c r="G67" s="32"/>
      <x:c r="H67" s="32"/>
      <x:c r="I67" s="32"/>
    </x:row>
    <x:row r="68">
      <x:c r="A68" s="32"/>
      <x:c r="B68" s="32"/>
      <x:c r="C68" s="32"/>
      <x:c r="D68" s="32"/>
      <x:c r="E68" s="32"/>
      <x:c r="F68" s="36"/>
      <x:c r="G68" s="32"/>
      <x:c r="H68" s="32"/>
      <x:c r="I68" s="32"/>
    </x:row>
    <x:row r="69">
      <x:c r="A69" s="32"/>
      <x:c r="B69" s="32"/>
      <x:c r="C69" s="32"/>
      <x:c r="D69" s="32"/>
      <x:c r="E69" s="32"/>
      <x:c r="F69" s="36"/>
      <x:c r="G69" s="32"/>
      <x:c r="H69" s="32"/>
      <x:c r="I69" s="32"/>
    </x:row>
    <x:row r="70">
      <x:c r="A70" s="32"/>
      <x:c r="B70" s="32"/>
      <x:c r="C70" s="32"/>
      <x:c r="D70" s="32"/>
      <x:c r="E70" s="32"/>
      <x:c r="F70" s="36"/>
      <x:c r="G70" s="32"/>
      <x:c r="H70" s="32"/>
      <x:c r="I70" s="32"/>
    </x:row>
    <x:row r="71">
      <x:c r="A71" s="32"/>
      <x:c r="B71" s="32"/>
      <x:c r="C71" s="32"/>
      <x:c r="D71" s="32"/>
      <x:c r="E71" s="32"/>
      <x:c r="F71" s="36"/>
      <x:c r="G71" s="32"/>
      <x:c r="H71" s="32"/>
      <x:c r="I71" s="32"/>
    </x:row>
    <x:row r="72">
      <x:c r="A72" s="32"/>
      <x:c r="B72" s="32"/>
      <x:c r="C72" s="32"/>
      <x:c r="D72" s="32"/>
      <x:c r="E72" s="32"/>
      <x:c r="F72" s="36"/>
      <x:c r="G72" s="32"/>
      <x:c r="H72" s="32"/>
      <x:c r="I72" s="32"/>
    </x:row>
    <x:row r="73">
      <x:c r="A73" s="32"/>
      <x:c r="B73" s="32"/>
      <x:c r="C73" s="32"/>
      <x:c r="D73" s="32"/>
      <x:c r="E73" s="32"/>
      <x:c r="F73" s="36"/>
      <x:c r="G73" s="32"/>
      <x:c r="H73" s="32"/>
      <x:c r="I73" s="32"/>
    </x:row>
    <x:row r="74">
      <x:c r="A74" s="32"/>
      <x:c r="B74" s="32"/>
      <x:c r="C74" s="32"/>
      <x:c r="D74" s="32"/>
      <x:c r="E74" s="32"/>
      <x:c r="F74" s="36"/>
      <x:c r="G74" s="32"/>
      <x:c r="H74" s="32"/>
      <x:c r="I74" s="32"/>
    </x:row>
    <x:row r="75">
      <x:c r="A75" s="32"/>
      <x:c r="B75" s="32"/>
      <x:c r="C75" s="32"/>
      <x:c r="D75" s="32"/>
      <x:c r="E75" s="32"/>
      <x:c r="F75" s="36"/>
      <x:c r="G75" s="32"/>
      <x:c r="H75" s="32"/>
      <x:c r="I75" s="32"/>
    </x:row>
    <x:row r="76">
      <x:c r="A76" s="32"/>
      <x:c r="B76" s="32"/>
      <x:c r="C76" s="32"/>
      <x:c r="D76" s="32"/>
      <x:c r="E76" s="32"/>
      <x:c r="F76" s="36"/>
      <x:c r="G76" s="32"/>
      <x:c r="H76" s="32"/>
      <x:c r="I76" s="32"/>
    </x:row>
    <x:row r="77">
      <x:c r="A77" s="32"/>
      <x:c r="B77" s="32"/>
      <x:c r="C77" s="32"/>
      <x:c r="D77" s="32"/>
      <x:c r="E77" s="32"/>
      <x:c r="F77" s="36"/>
      <x:c r="G77" s="32"/>
      <x:c r="H77" s="32"/>
      <x:c r="I77" s="32"/>
    </x:row>
    <x:row r="78">
      <x:c r="A78" s="32"/>
      <x:c r="B78" s="32"/>
      <x:c r="C78" s="32"/>
      <x:c r="D78" s="32"/>
      <x:c r="E78" s="32"/>
      <x:c r="F78" s="36"/>
      <x:c r="G78" s="32"/>
      <x:c r="H78" s="32"/>
      <x:c r="I78" s="32"/>
    </x:row>
    <x:row r="79">
      <x:c r="A79" s="32"/>
      <x:c r="B79" s="32"/>
      <x:c r="C79" s="32"/>
      <x:c r="D79" s="32"/>
      <x:c r="E79" s="32"/>
      <x:c r="F79" s="36"/>
      <x:c r="G79" s="32"/>
      <x:c r="H79" s="32"/>
      <x:c r="I79" s="32"/>
    </x:row>
    <x:row r="80">
      <x:c r="A80" s="32"/>
      <x:c r="B80" s="32"/>
      <x:c r="C80" s="32"/>
      <x:c r="D80" s="32"/>
      <x:c r="E80" s="32"/>
      <x:c r="F80" s="36"/>
      <x:c r="G80" s="32"/>
      <x:c r="H80" s="32"/>
      <x:c r="I80" s="32"/>
    </x:row>
    <x:row r="81">
      <x:c r="A81" s="32"/>
      <x:c r="B81" s="32"/>
      <x:c r="C81" s="32"/>
      <x:c r="D81" s="32"/>
      <x:c r="E81" s="32"/>
      <x:c r="F81" s="36"/>
      <x:c r="G81" s="32"/>
      <x:c r="H81" s="32"/>
      <x:c r="I81" s="32"/>
    </x:row>
    <x:row r="82">
      <x:c r="A82" s="32"/>
      <x:c r="B82" s="32"/>
      <x:c r="C82" s="32"/>
      <x:c r="D82" s="32"/>
      <x:c r="E82" s="32"/>
      <x:c r="F82" s="36"/>
      <x:c r="G82" s="32"/>
      <x:c r="H82" s="32"/>
      <x:c r="I82" s="32"/>
    </x:row>
    <x:row r="83">
      <x:c r="A83" s="32"/>
      <x:c r="B83" s="32"/>
      <x:c r="C83" s="32"/>
      <x:c r="D83" s="32"/>
      <x:c r="E83" s="32"/>
      <x:c r="F83" s="36"/>
      <x:c r="G83" s="32"/>
      <x:c r="H83" s="32"/>
      <x:c r="I83" s="32"/>
    </x:row>
    <x:row r="84">
      <x:c r="A84" s="32"/>
      <x:c r="B84" s="32"/>
      <x:c r="C84" s="32"/>
      <x:c r="D84" s="32"/>
      <x:c r="E84" s="32"/>
      <x:c r="F84" s="36"/>
      <x:c r="G84" s="32"/>
      <x:c r="H84" s="32"/>
      <x:c r="I84" s="32"/>
    </x:row>
    <x:row r="85">
      <x:c r="A85" s="32"/>
      <x:c r="B85" s="32"/>
      <x:c r="C85" s="32"/>
      <x:c r="D85" s="32"/>
      <x:c r="E85" s="32"/>
      <x:c r="F85" s="36"/>
      <x:c r="G85" s="32"/>
      <x:c r="H85" s="32"/>
      <x:c r="I85" s="32"/>
    </x:row>
    <x:row r="86">
      <x:c r="A86" s="32"/>
      <x:c r="B86" s="32"/>
      <x:c r="C86" s="32"/>
      <x:c r="D86" s="32"/>
      <x:c r="E86" s="32"/>
      <x:c r="F86" s="36"/>
      <x:c r="G86" s="32"/>
      <x:c r="H86" s="32"/>
      <x:c r="I86" s="32"/>
    </x:row>
    <x:row r="87">
      <x:c r="A87" s="32"/>
      <x:c r="B87" s="32"/>
      <x:c r="C87" s="32"/>
      <x:c r="D87" s="32"/>
      <x:c r="E87" s="32"/>
      <x:c r="F87" s="36"/>
      <x:c r="G87" s="32"/>
      <x:c r="H87" s="32"/>
      <x:c r="I87" s="32"/>
    </x:row>
    <x:row r="88">
      <x:c r="A88" s="32"/>
      <x:c r="B88" s="32"/>
      <x:c r="C88" s="32"/>
      <x:c r="D88" s="32"/>
      <x:c r="E88" s="32"/>
      <x:c r="F88" s="36"/>
      <x:c r="G88" s="32"/>
      <x:c r="H88" s="32"/>
      <x:c r="I88" s="32"/>
    </x:row>
    <x:row r="89">
      <x:c r="A89" s="32"/>
      <x:c r="B89" s="32"/>
      <x:c r="C89" s="32"/>
      <x:c r="D89" s="32"/>
      <x:c r="E89" s="32"/>
      <x:c r="F89" s="36"/>
      <x:c r="G89" s="32"/>
      <x:c r="H89" s="32"/>
      <x:c r="I89" s="32"/>
    </x:row>
    <x:row r="90">
      <x:c r="A90" s="32"/>
      <x:c r="B90" s="32"/>
      <x:c r="C90" s="32"/>
      <x:c r="D90" s="32"/>
      <x:c r="E90" s="32"/>
      <x:c r="F90" s="36"/>
      <x:c r="G90" s="32"/>
      <x:c r="H90" s="32"/>
      <x:c r="I90" s="32"/>
    </x:row>
    <x:row r="91">
      <x:c r="A91" s="32"/>
      <x:c r="B91" s="32"/>
      <x:c r="C91" s="32"/>
      <x:c r="D91" s="32"/>
      <x:c r="E91" s="32"/>
      <x:c r="F91" s="36"/>
      <x:c r="G91" s="32"/>
      <x:c r="H91" s="32"/>
      <x:c r="I91" s="32"/>
    </x:row>
    <x:row r="92">
      <x:c r="A92" s="32"/>
      <x:c r="B92" s="32"/>
      <x:c r="C92" s="32"/>
      <x:c r="D92" s="32"/>
      <x:c r="E92" s="32"/>
      <x:c r="F92" s="36"/>
      <x:c r="G92" s="32"/>
      <x:c r="H92" s="32"/>
      <x:c r="I92" s="32"/>
    </x:row>
    <x:row r="93">
      <x:c r="A93" s="32"/>
      <x:c r="B93" s="32"/>
      <x:c r="C93" s="32"/>
      <x:c r="D93" s="32"/>
      <x:c r="E93" s="32"/>
      <x:c r="F93" s="36"/>
      <x:c r="G93" s="32"/>
      <x:c r="H93" s="32"/>
      <x:c r="I93" s="32"/>
    </x:row>
    <x:row r="94">
      <x:c r="A94" s="32"/>
      <x:c r="B94" s="32"/>
      <x:c r="C94" s="32"/>
      <x:c r="D94" s="32"/>
      <x:c r="E94" s="32"/>
      <x:c r="F94" s="36"/>
      <x:c r="G94" s="32"/>
      <x:c r="H94" s="32"/>
      <x:c r="I94" s="32"/>
    </x:row>
    <x:row r="95">
      <x:c r="A95" s="32"/>
      <x:c r="B95" s="32"/>
      <x:c r="C95" s="32"/>
      <x:c r="D95" s="32"/>
      <x:c r="E95" s="32"/>
      <x:c r="F95" s="36"/>
      <x:c r="G95" s="32"/>
      <x:c r="H95" s="32"/>
      <x:c r="I95" s="32"/>
    </x:row>
    <x:row r="96">
      <x:c r="A96" s="32"/>
      <x:c r="B96" s="32"/>
      <x:c r="C96" s="32"/>
      <x:c r="D96" s="32"/>
      <x:c r="E96" s="32"/>
      <x:c r="F96" s="36"/>
      <x:c r="G96" s="32"/>
      <x:c r="H96" s="32"/>
      <x:c r="I96" s="32"/>
    </x:row>
    <x:row r="97">
      <x:c r="A97" s="32"/>
      <x:c r="B97" s="32"/>
      <x:c r="C97" s="32"/>
      <x:c r="D97" s="32"/>
      <x:c r="E97" s="32"/>
      <x:c r="F97" s="36"/>
      <x:c r="G97" s="32"/>
      <x:c r="H97" s="32"/>
      <x:c r="I97" s="32"/>
    </x:row>
    <x:row r="98">
      <x:c r="A98" s="32"/>
      <x:c r="B98" s="32"/>
      <x:c r="C98" s="32"/>
      <x:c r="D98" s="32"/>
      <x:c r="E98" s="32"/>
      <x:c r="F98" s="36"/>
      <x:c r="G98" s="32"/>
      <x:c r="H98" s="32"/>
      <x:c r="I98" s="32"/>
    </x:row>
    <x:row r="99">
      <x:c r="A99" s="32"/>
      <x:c r="B99" s="32"/>
      <x:c r="C99" s="32"/>
      <x:c r="D99" s="32"/>
      <x:c r="E99" s="32"/>
      <x:c r="F99" s="36"/>
      <x:c r="G99" s="32"/>
      <x:c r="H99" s="32"/>
      <x:c r="I99" s="32"/>
    </x:row>
    <x:row r="100">
      <x:c r="A100" s="32"/>
      <x:c r="B100" s="32"/>
      <x:c r="C100" s="32"/>
      <x:c r="D100" s="32"/>
      <x:c r="E100" s="32"/>
      <x:c r="F100" s="36"/>
      <x:c r="G100" s="32"/>
      <x:c r="H100" s="32"/>
      <x:c r="I100" s="32"/>
    </x:row>
    <x:row r="101">
      <x:c r="A101" s="32"/>
      <x:c r="B101" s="32"/>
      <x:c r="C101" s="32"/>
      <x:c r="D101" s="32"/>
      <x:c r="E101" s="32"/>
      <x:c r="F101" s="36"/>
      <x:c r="G101" s="32"/>
      <x:c r="H101" s="32"/>
      <x:c r="I101" s="32"/>
    </x:row>
    <x:row r="102">
      <x:c r="A102" s="32"/>
      <x:c r="B102" s="32"/>
      <x:c r="C102" s="32"/>
      <x:c r="D102" s="32"/>
      <x:c r="E102" s="32"/>
      <x:c r="F102" s="36"/>
      <x:c r="G102" s="32"/>
      <x:c r="H102" s="32"/>
      <x:c r="I102" s="32"/>
    </x:row>
    <x:row r="103">
      <x:c r="A103" s="32"/>
      <x:c r="B103" s="32"/>
      <x:c r="C103" s="32"/>
      <x:c r="D103" s="32"/>
      <x:c r="E103" s="32"/>
      <x:c r="F103" s="36"/>
      <x:c r="G103" s="32"/>
      <x:c r="H103" s="32"/>
      <x:c r="I103" s="32"/>
    </x:row>
    <x:row r="104">
      <x:c r="A104" s="32"/>
      <x:c r="B104" s="32"/>
      <x:c r="C104" s="32"/>
      <x:c r="D104" s="32"/>
      <x:c r="E104" s="32"/>
      <x:c r="F104" s="36"/>
      <x:c r="G104" s="32"/>
      <x:c r="H104" s="32"/>
      <x:c r="I104" s="32"/>
    </x:row>
    <x:row r="105">
      <x:c r="A105" s="32"/>
      <x:c r="B105" s="32"/>
      <x:c r="C105" s="32"/>
      <x:c r="D105" s="32"/>
      <x:c r="E105" s="32"/>
      <x:c r="F105" s="36"/>
      <x:c r="G105" s="32"/>
      <x:c r="H105" s="32"/>
      <x:c r="I105" s="32"/>
    </x:row>
    <x:row r="106">
      <x:c r="A106" s="32"/>
      <x:c r="B106" s="32"/>
      <x:c r="C106" s="32"/>
      <x:c r="D106" s="32"/>
      <x:c r="E106" s="32"/>
      <x:c r="F106" s="36"/>
      <x:c r="G106" s="32"/>
      <x:c r="H106" s="32"/>
      <x:c r="I106" s="32"/>
    </x:row>
    <x:row r="107">
      <x:c r="A107" s="32"/>
      <x:c r="B107" s="32"/>
      <x:c r="C107" s="32"/>
      <x:c r="D107" s="32"/>
      <x:c r="E107" s="32"/>
      <x:c r="F107" s="36"/>
      <x:c r="G107" s="32"/>
      <x:c r="H107" s="32"/>
      <x:c r="I107" s="32"/>
    </x:row>
    <x:row r="108">
      <x:c r="A108" s="32"/>
      <x:c r="B108" s="32"/>
      <x:c r="C108" s="32"/>
      <x:c r="D108" s="32"/>
      <x:c r="E108" s="32"/>
      <x:c r="F108" s="36"/>
      <x:c r="G108" s="32"/>
      <x:c r="H108" s="32"/>
      <x:c r="I108" s="32"/>
    </x:row>
    <x:row r="109">
      <x:c r="A109" s="32"/>
      <x:c r="B109" s="32"/>
      <x:c r="C109" s="32"/>
      <x:c r="D109" s="32"/>
      <x:c r="E109" s="32"/>
      <x:c r="F109" s="36"/>
      <x:c r="G109" s="32"/>
      <x:c r="H109" s="32"/>
      <x:c r="I109" s="32"/>
    </x:row>
    <x:row r="110">
      <x:c r="A110" s="32"/>
      <x:c r="B110" s="32"/>
      <x:c r="C110" s="32"/>
      <x:c r="D110" s="32"/>
      <x:c r="E110" s="32"/>
      <x:c r="F110" s="36"/>
      <x:c r="G110" s="32"/>
      <x:c r="H110" s="32"/>
      <x:c r="I110" s="32"/>
    </x:row>
    <x:row r="111">
      <x:c r="A111" s="32"/>
      <x:c r="B111" s="32"/>
      <x:c r="C111" s="32"/>
      <x:c r="D111" s="32"/>
      <x:c r="E111" s="32"/>
      <x:c r="F111" s="36"/>
      <x:c r="G111" s="32"/>
      <x:c r="H111" s="32"/>
      <x:c r="I111" s="32"/>
    </x:row>
    <x:row r="112">
      <x:c r="A112" s="32"/>
      <x:c r="B112" s="32"/>
      <x:c r="C112" s="32"/>
      <x:c r="D112" s="32"/>
      <x:c r="E112" s="32"/>
      <x:c r="F112" s="36"/>
      <x:c r="G112" s="32"/>
      <x:c r="H112" s="32"/>
      <x:c r="I112" s="32"/>
    </x:row>
    <x:row r="113">
      <x:c r="A113" s="32"/>
      <x:c r="B113" s="32"/>
      <x:c r="C113" s="32"/>
      <x:c r="D113" s="32"/>
      <x:c r="E113" s="32"/>
      <x:c r="F113" s="36"/>
      <x:c r="G113" s="32"/>
      <x:c r="H113" s="32"/>
      <x:c r="I113" s="32"/>
    </x:row>
    <x:row r="114">
      <x:c r="A114" s="32"/>
      <x:c r="B114" s="32"/>
      <x:c r="C114" s="32"/>
      <x:c r="D114" s="32"/>
      <x:c r="E114" s="32"/>
      <x:c r="F114" s="36"/>
      <x:c r="G114" s="32"/>
      <x:c r="H114" s="32"/>
      <x:c r="I114" s="32"/>
    </x:row>
    <x:row r="115">
      <x:c r="A115" s="32"/>
      <x:c r="B115" s="32"/>
      <x:c r="C115" s="32"/>
      <x:c r="D115" s="32"/>
      <x:c r="E115" s="32"/>
      <x:c r="F115" s="36"/>
      <x:c r="G115" s="32"/>
      <x:c r="H115" s="32"/>
      <x:c r="I115" s="32"/>
    </x:row>
    <x:row r="116">
      <x:c r="A116" s="32"/>
      <x:c r="B116" s="32"/>
      <x:c r="C116" s="32"/>
      <x:c r="D116" s="32"/>
      <x:c r="E116" s="32"/>
      <x:c r="F116" s="36"/>
      <x:c r="G116" s="32"/>
      <x:c r="H116" s="32"/>
      <x:c r="I116" s="32"/>
    </x:row>
    <x:row r="117">
      <x:c r="A117" s="32"/>
      <x:c r="B117" s="32"/>
      <x:c r="C117" s="32"/>
      <x:c r="D117" s="32"/>
      <x:c r="E117" s="32"/>
      <x:c r="F117" s="36"/>
      <x:c r="G117" s="32"/>
      <x:c r="H117" s="32"/>
      <x:c r="I117" s="32"/>
    </x:row>
    <x:row r="118">
      <x:c r="A118" s="32"/>
      <x:c r="B118" s="32"/>
      <x:c r="C118" s="32"/>
      <x:c r="D118" s="32"/>
      <x:c r="E118" s="32"/>
      <x:c r="F118" s="36"/>
      <x:c r="G118" s="32"/>
      <x:c r="H118" s="32"/>
      <x:c r="I118" s="32"/>
    </x:row>
    <x:row r="119">
      <x:c r="A119" s="32"/>
      <x:c r="B119" s="32"/>
      <x:c r="C119" s="32"/>
      <x:c r="D119" s="32"/>
      <x:c r="E119" s="32"/>
      <x:c r="F119" s="36"/>
      <x:c r="G119" s="32"/>
      <x:c r="H119" s="32"/>
      <x:c r="I119" s="32"/>
    </x:row>
    <x:row r="120">
      <x:c r="A120" s="32"/>
      <x:c r="B120" s="32"/>
      <x:c r="C120" s="32"/>
      <x:c r="D120" s="32"/>
      <x:c r="E120" s="32"/>
      <x:c r="F120" s="36"/>
      <x:c r="G120" s="32"/>
      <x:c r="H120" s="32"/>
      <x:c r="I120" s="32"/>
    </x:row>
    <x:row r="121">
      <x:c r="A121" s="32"/>
      <x:c r="B121" s="32"/>
      <x:c r="C121" s="32"/>
      <x:c r="D121" s="32"/>
      <x:c r="E121" s="32"/>
      <x:c r="F121" s="36"/>
      <x:c r="G121" s="32"/>
      <x:c r="H121" s="32"/>
      <x:c r="I121" s="32"/>
    </x:row>
    <x:row r="122">
      <x:c r="A122" s="32"/>
      <x:c r="B122" s="32"/>
      <x:c r="C122" s="32"/>
      <x:c r="D122" s="32"/>
      <x:c r="E122" s="32"/>
      <x:c r="F122" s="36"/>
      <x:c r="G122" s="32"/>
      <x:c r="H122" s="32"/>
      <x:c r="I122" s="32"/>
    </x:row>
    <x:row r="123">
      <x:c r="A123" s="32"/>
      <x:c r="B123" s="32"/>
      <x:c r="C123" s="32"/>
      <x:c r="D123" s="32"/>
      <x:c r="E123" s="32"/>
      <x:c r="F123" s="36"/>
      <x:c r="G123" s="32"/>
      <x:c r="H123" s="32"/>
      <x:c r="I123" s="32"/>
    </x:row>
    <x:row r="124">
      <x:c r="A124" s="32"/>
      <x:c r="B124" s="32"/>
      <x:c r="C124" s="32"/>
      <x:c r="D124" s="32"/>
      <x:c r="E124" s="32"/>
      <x:c r="F124" s="36"/>
      <x:c r="G124" s="32"/>
      <x:c r="H124" s="32"/>
      <x:c r="I124" s="32"/>
    </x:row>
    <x:row r="125">
      <x:c r="A125" s="32"/>
      <x:c r="B125" s="32"/>
      <x:c r="C125" s="32"/>
      <x:c r="D125" s="32"/>
      <x:c r="E125" s="32"/>
      <x:c r="F125" s="36"/>
      <x:c r="G125" s="32"/>
      <x:c r="H125" s="32"/>
      <x:c r="I125" s="32"/>
    </x:row>
    <x:row r="126">
      <x:c r="A126" s="32"/>
      <x:c r="B126" s="32"/>
      <x:c r="C126" s="32"/>
      <x:c r="D126" s="32"/>
      <x:c r="E126" s="32"/>
      <x:c r="F126" s="36"/>
      <x:c r="G126" s="32"/>
      <x:c r="H126" s="32"/>
      <x:c r="I126" s="32"/>
    </x:row>
    <x:row r="127">
      <x:c r="A127" s="32"/>
      <x:c r="B127" s="32"/>
      <x:c r="C127" s="32"/>
      <x:c r="D127" s="32"/>
      <x:c r="E127" s="32"/>
      <x:c r="F127" s="36"/>
      <x:c r="G127" s="32"/>
      <x:c r="H127" s="32"/>
      <x:c r="I127" s="32"/>
    </x:row>
    <x:row r="128">
      <x:c r="A128" s="32"/>
      <x:c r="B128" s="32"/>
      <x:c r="C128" s="32"/>
      <x:c r="D128" s="32"/>
      <x:c r="E128" s="32"/>
      <x:c r="F128" s="36"/>
      <x:c r="G128" s="32"/>
      <x:c r="H128" s="32"/>
      <x:c r="I128" s="32"/>
    </x:row>
    <x:row r="129">
      <x:c r="A129" s="32"/>
      <x:c r="B129" s="32"/>
      <x:c r="C129" s="32"/>
      <x:c r="D129" s="32"/>
      <x:c r="E129" s="32"/>
      <x:c r="F129" s="36"/>
      <x:c r="G129" s="32"/>
      <x:c r="H129" s="32"/>
      <x:c r="I129" s="32"/>
    </x:row>
    <x:row r="130">
      <x:c r="A130" s="32"/>
      <x:c r="B130" s="32"/>
      <x:c r="C130" s="32"/>
      <x:c r="D130" s="32"/>
      <x:c r="E130" s="32"/>
      <x:c r="F130" s="36"/>
      <x:c r="G130" s="32"/>
      <x:c r="H130" s="32"/>
      <x:c r="I130" s="32"/>
    </x:row>
    <x:row r="131">
      <x:c r="A131" s="32"/>
      <x:c r="B131" s="32"/>
      <x:c r="C131" s="32"/>
      <x:c r="D131" s="32"/>
      <x:c r="E131" s="32"/>
      <x:c r="F131" s="36"/>
      <x:c r="G131" s="32"/>
      <x:c r="H131" s="32"/>
      <x:c r="I131" s="32"/>
    </x:row>
    <x:row r="132">
      <x:c r="A132" s="32"/>
      <x:c r="B132" s="32"/>
      <x:c r="C132" s="32"/>
      <x:c r="D132" s="32"/>
      <x:c r="E132" s="32"/>
      <x:c r="F132" s="36"/>
      <x:c r="G132" s="32"/>
      <x:c r="H132" s="32"/>
      <x:c r="I132" s="32"/>
    </x:row>
    <x:row r="133">
      <x:c r="A133" s="32"/>
      <x:c r="B133" s="32"/>
      <x:c r="C133" s="32"/>
      <x:c r="D133" s="32"/>
      <x:c r="E133" s="32"/>
      <x:c r="F133" s="36"/>
      <x:c r="G133" s="32"/>
      <x:c r="H133" s="32"/>
      <x:c r="I133" s="32"/>
    </x:row>
    <x:row r="134">
      <x:c r="A134" s="32"/>
      <x:c r="B134" s="32"/>
      <x:c r="C134" s="32"/>
      <x:c r="D134" s="32"/>
      <x:c r="E134" s="32"/>
      <x:c r="F134" s="36"/>
      <x:c r="G134" s="32"/>
      <x:c r="H134" s="32"/>
      <x:c r="I134" s="32"/>
    </x:row>
    <x:row r="135">
      <x:c r="A135" s="32"/>
      <x:c r="B135" s="32"/>
      <x:c r="C135" s="32"/>
      <x:c r="D135" s="32"/>
      <x:c r="E135" s="32"/>
      <x:c r="F135" s="36"/>
      <x:c r="G135" s="32"/>
      <x:c r="H135" s="32"/>
      <x:c r="I135" s="32"/>
    </x:row>
    <x:row r="136">
      <x:c r="A136" s="32"/>
      <x:c r="B136" s="32"/>
      <x:c r="C136" s="32"/>
      <x:c r="D136" s="32"/>
      <x:c r="E136" s="32"/>
      <x:c r="F136" s="36"/>
      <x:c r="G136" s="32"/>
      <x:c r="H136" s="32"/>
      <x:c r="I136" s="32"/>
    </x:row>
    <x:row r="137">
      <x:c r="A137" s="32"/>
      <x:c r="B137" s="32"/>
      <x:c r="C137" s="32"/>
      <x:c r="D137" s="32"/>
      <x:c r="E137" s="32"/>
      <x:c r="F137" s="36"/>
      <x:c r="G137" s="32"/>
      <x:c r="H137" s="32"/>
      <x:c r="I137" s="32"/>
    </x:row>
    <x:row r="138">
      <x:c r="A138" s="32"/>
      <x:c r="B138" s="32"/>
      <x:c r="C138" s="32"/>
      <x:c r="D138" s="32"/>
      <x:c r="E138" s="32"/>
      <x:c r="F138" s="36"/>
      <x:c r="G138" s="32"/>
      <x:c r="H138" s="32"/>
      <x:c r="I138" s="32"/>
    </x:row>
    <x:row r="139">
      <x:c r="A139" s="32"/>
      <x:c r="B139" s="32"/>
      <x:c r="C139" s="32"/>
      <x:c r="D139" s="32"/>
      <x:c r="E139" s="32"/>
      <x:c r="F139" s="36"/>
      <x:c r="G139" s="32"/>
      <x:c r="H139" s="32"/>
      <x:c r="I139" s="32"/>
    </x:row>
    <x:row r="140">
      <x:c r="A140" s="32"/>
      <x:c r="B140" s="32"/>
      <x:c r="C140" s="32"/>
      <x:c r="D140" s="32"/>
      <x:c r="E140" s="32"/>
      <x:c r="F140" s="36"/>
      <x:c r="G140" s="32"/>
      <x:c r="H140" s="32"/>
      <x:c r="I140" s="32"/>
    </x:row>
    <x:row r="141">
      <x:c r="A141" s="32"/>
      <x:c r="B141" s="32"/>
      <x:c r="C141" s="32"/>
      <x:c r="D141" s="32"/>
      <x:c r="E141" s="32"/>
      <x:c r="F141" s="36"/>
      <x:c r="G141" s="32"/>
      <x:c r="H141" s="32"/>
      <x:c r="I141" s="32"/>
    </x:row>
    <x:row r="142">
      <x:c r="A142" s="32"/>
      <x:c r="B142" s="32"/>
      <x:c r="C142" s="32"/>
      <x:c r="D142" s="32"/>
      <x:c r="E142" s="32"/>
      <x:c r="F142" s="36"/>
      <x:c r="G142" s="32"/>
      <x:c r="H142" s="32"/>
      <x:c r="I142" s="32"/>
    </x:row>
    <x:row r="143">
      <x:c r="A143" s="32"/>
      <x:c r="B143" s="32"/>
      <x:c r="C143" s="32"/>
      <x:c r="D143" s="32"/>
      <x:c r="E143" s="32"/>
      <x:c r="F143" s="36"/>
      <x:c r="G143" s="32"/>
      <x:c r="H143" s="32"/>
      <x:c r="I143" s="32"/>
    </x:row>
    <x:row r="144">
      <x:c r="A144" s="32"/>
      <x:c r="B144" s="32"/>
      <x:c r="C144" s="32"/>
      <x:c r="D144" s="32"/>
      <x:c r="E144" s="32"/>
      <x:c r="F144" s="36"/>
      <x:c r="G144" s="32"/>
      <x:c r="H144" s="32"/>
      <x:c r="I144" s="32"/>
    </x:row>
    <x:row r="145">
      <x:c r="A145" s="32"/>
      <x:c r="B145" s="32"/>
      <x:c r="C145" s="32"/>
      <x:c r="D145" s="32"/>
      <x:c r="E145" s="32"/>
      <x:c r="F145" s="36"/>
      <x:c r="G145" s="32"/>
      <x:c r="H145" s="32"/>
      <x:c r="I145" s="32"/>
    </x:row>
    <x:row r="146">
      <x:c r="A146" s="32"/>
      <x:c r="B146" s="32"/>
      <x:c r="C146" s="32"/>
      <x:c r="D146" s="32"/>
      <x:c r="E146" s="32"/>
      <x:c r="F146" s="36"/>
      <x:c r="G146" s="32"/>
      <x:c r="H146" s="32"/>
      <x:c r="I146" s="32"/>
    </x:row>
    <x:row r="147">
      <x:c r="A147" s="32"/>
      <x:c r="B147" s="32"/>
      <x:c r="C147" s="32"/>
      <x:c r="D147" s="32"/>
      <x:c r="E147" s="32"/>
      <x:c r="F147" s="36"/>
      <x:c r="G147" s="32"/>
      <x:c r="H147" s="32"/>
      <x:c r="I147" s="32"/>
    </x:row>
    <x:row r="148">
      <x:c r="A148" s="32"/>
      <x:c r="B148" s="32"/>
      <x:c r="C148" s="32"/>
      <x:c r="D148" s="32"/>
      <x:c r="E148" s="32"/>
      <x:c r="F148" s="36"/>
      <x:c r="G148" s="32"/>
      <x:c r="H148" s="32"/>
      <x:c r="I148" s="32"/>
    </x:row>
    <x:row r="149">
      <x:c r="A149" s="32"/>
      <x:c r="B149" s="32"/>
      <x:c r="C149" s="32"/>
      <x:c r="D149" s="32"/>
      <x:c r="E149" s="32"/>
      <x:c r="F149" s="36"/>
      <x:c r="G149" s="32"/>
      <x:c r="H149" s="32"/>
      <x:c r="I149" s="32"/>
    </x:row>
    <x:row r="150">
      <x:c r="A150" s="32"/>
      <x:c r="B150" s="32"/>
      <x:c r="C150" s="32"/>
      <x:c r="D150" s="32"/>
      <x:c r="E150" s="32"/>
      <x:c r="F150" s="36"/>
      <x:c r="G150" s="32"/>
      <x:c r="H150" s="32"/>
      <x:c r="I150" s="32"/>
    </x:row>
    <x:row r="151">
      <x:c r="A151" s="32"/>
      <x:c r="B151" s="32"/>
      <x:c r="C151" s="32"/>
      <x:c r="D151" s="32"/>
      <x:c r="E151" s="32"/>
      <x:c r="F151" s="36"/>
      <x:c r="G151" s="32"/>
      <x:c r="H151" s="32"/>
      <x:c r="I151" s="32"/>
    </x:row>
    <x:row r="152">
      <x:c r="A152" s="32"/>
      <x:c r="B152" s="32"/>
      <x:c r="C152" s="32"/>
      <x:c r="D152" s="32"/>
      <x:c r="E152" s="32"/>
      <x:c r="F152" s="36"/>
      <x:c r="G152" s="32"/>
      <x:c r="H152" s="32"/>
      <x:c r="I152" s="32"/>
    </x:row>
    <x:row r="153">
      <x:c r="A153" s="32"/>
      <x:c r="B153" s="32"/>
      <x:c r="C153" s="32"/>
      <x:c r="D153" s="32"/>
      <x:c r="E153" s="32"/>
      <x:c r="F153" s="36"/>
      <x:c r="G153" s="32"/>
      <x:c r="H153" s="32"/>
      <x:c r="I153" s="32"/>
    </x:row>
    <x:row r="154">
      <x:c r="A154" s="32"/>
      <x:c r="B154" s="32"/>
      <x:c r="C154" s="32"/>
      <x:c r="D154" s="32"/>
      <x:c r="E154" s="32"/>
      <x:c r="F154" s="36"/>
      <x:c r="G154" s="32"/>
      <x:c r="H154" s="32"/>
      <x:c r="I154" s="32"/>
    </x:row>
    <x:row r="155">
      <x:c r="A155" s="32"/>
      <x:c r="B155" s="32"/>
      <x:c r="C155" s="32"/>
      <x:c r="D155" s="32"/>
      <x:c r="E155" s="32"/>
      <x:c r="F155" s="36"/>
      <x:c r="G155" s="32"/>
      <x:c r="H155" s="32"/>
      <x:c r="I155" s="32"/>
    </x:row>
    <x:row r="156">
      <x:c r="A156" s="32"/>
      <x:c r="B156" s="32"/>
      <x:c r="C156" s="32"/>
      <x:c r="D156" s="32"/>
      <x:c r="E156" s="32"/>
      <x:c r="F156" s="36"/>
      <x:c r="G156" s="32"/>
      <x:c r="H156" s="32"/>
      <x:c r="I156" s="32"/>
    </x:row>
    <x:row r="157">
      <x:c r="A157" s="32"/>
      <x:c r="B157" s="32"/>
      <x:c r="C157" s="32"/>
      <x:c r="D157" s="32"/>
      <x:c r="E157" s="32"/>
      <x:c r="F157" s="36"/>
      <x:c r="G157" s="32"/>
      <x:c r="H157" s="32"/>
      <x:c r="I157" s="32"/>
    </x:row>
    <x:row r="158">
      <x:c r="A158" s="32"/>
      <x:c r="B158" s="32"/>
      <x:c r="C158" s="32"/>
      <x:c r="D158" s="32"/>
      <x:c r="E158" s="32"/>
      <x:c r="F158" s="36"/>
      <x:c r="G158" s="32"/>
      <x:c r="H158" s="32"/>
      <x:c r="I158" s="32"/>
    </x:row>
    <x:row r="159">
      <x:c r="A159" s="32"/>
      <x:c r="B159" s="32"/>
      <x:c r="C159" s="32"/>
      <x:c r="D159" s="32"/>
      <x:c r="E159" s="32"/>
      <x:c r="F159" s="36"/>
      <x:c r="G159" s="32"/>
      <x:c r="H159" s="32"/>
      <x:c r="I159" s="32"/>
    </x:row>
    <x:row r="160">
      <x:c r="A160" s="32"/>
      <x:c r="B160" s="32"/>
      <x:c r="C160" s="32"/>
      <x:c r="D160" s="32"/>
      <x:c r="E160" s="32"/>
      <x:c r="F160" s="36"/>
      <x:c r="G160" s="32"/>
      <x:c r="H160" s="32"/>
      <x:c r="I160" s="32"/>
    </x:row>
    <x:row r="161">
      <x:c r="A161" s="32"/>
      <x:c r="B161" s="32"/>
      <x:c r="C161" s="32"/>
      <x:c r="D161" s="32"/>
      <x:c r="E161" s="32"/>
      <x:c r="F161" s="36"/>
      <x:c r="G161" s="32"/>
      <x:c r="H161" s="32"/>
      <x:c r="I161" s="32"/>
    </x:row>
    <x:row r="162">
      <x:c r="A162" s="32"/>
      <x:c r="B162" s="32"/>
      <x:c r="C162" s="32"/>
      <x:c r="D162" s="32"/>
      <x:c r="E162" s="32"/>
      <x:c r="F162" s="36"/>
      <x:c r="G162" s="32"/>
      <x:c r="H162" s="32"/>
      <x:c r="I162" s="32"/>
    </x:row>
    <x:row r="163">
      <x:c r="A163" s="32"/>
      <x:c r="B163" s="32"/>
      <x:c r="C163" s="32"/>
      <x:c r="D163" s="32"/>
      <x:c r="E163" s="32"/>
      <x:c r="F163" s="36"/>
      <x:c r="G163" s="32"/>
      <x:c r="H163" s="32"/>
      <x:c r="I163" s="32"/>
    </x:row>
    <x:row r="164">
      <x:c r="A164" s="32"/>
      <x:c r="B164" s="32"/>
      <x:c r="C164" s="32"/>
      <x:c r="D164" s="32"/>
      <x:c r="E164" s="32"/>
      <x:c r="F164" s="36"/>
      <x:c r="G164" s="32"/>
      <x:c r="H164" s="32"/>
      <x:c r="I164" s="32"/>
    </x:row>
    <x:row r="165">
      <x:c r="A165" s="32"/>
      <x:c r="B165" s="32"/>
      <x:c r="C165" s="32"/>
      <x:c r="D165" s="32"/>
      <x:c r="E165" s="32"/>
      <x:c r="F165" s="36"/>
      <x:c r="G165" s="32"/>
      <x:c r="H165" s="32"/>
      <x:c r="I165" s="32"/>
    </x:row>
    <x:row r="166">
      <x:c r="A166" s="32"/>
      <x:c r="B166" s="32"/>
      <x:c r="C166" s="32"/>
      <x:c r="D166" s="32"/>
      <x:c r="E166" s="32"/>
      <x:c r="F166" s="36"/>
      <x:c r="G166" s="32"/>
      <x:c r="H166" s="32"/>
      <x:c r="I166" s="32"/>
    </x:row>
    <x:row r="167">
      <x:c r="A167" s="32"/>
      <x:c r="B167" s="32"/>
      <x:c r="C167" s="32"/>
      <x:c r="D167" s="32"/>
      <x:c r="E167" s="32"/>
      <x:c r="F167" s="36"/>
      <x:c r="G167" s="32"/>
      <x:c r="H167" s="32"/>
      <x:c r="I167" s="32"/>
    </x:row>
    <x:row r="168">
      <x:c r="A168" s="32"/>
      <x:c r="B168" s="32"/>
      <x:c r="C168" s="32"/>
      <x:c r="D168" s="32"/>
      <x:c r="E168" s="32"/>
      <x:c r="F168" s="36"/>
      <x:c r="G168" s="32"/>
      <x:c r="H168" s="32"/>
      <x:c r="I168" s="32"/>
    </x:row>
    <x:row r="169">
      <x:c r="A169" s="32"/>
      <x:c r="B169" s="32"/>
      <x:c r="C169" s="32"/>
      <x:c r="D169" s="32"/>
      <x:c r="E169" s="32"/>
      <x:c r="F169" s="36"/>
      <x:c r="G169" s="32"/>
      <x:c r="H169" s="32"/>
      <x:c r="I169" s="32"/>
    </x:row>
    <x:row r="170">
      <x:c r="A170" s="32"/>
      <x:c r="B170" s="32"/>
      <x:c r="C170" s="32"/>
      <x:c r="D170" s="32"/>
      <x:c r="E170" s="32"/>
      <x:c r="F170" s="36"/>
      <x:c r="G170" s="32"/>
      <x:c r="H170" s="32"/>
      <x:c r="I170" s="32"/>
    </x:row>
    <x:row r="171">
      <x:c r="A171" s="32"/>
      <x:c r="B171" s="32"/>
      <x:c r="C171" s="32"/>
      <x:c r="D171" s="32"/>
      <x:c r="E171" s="32"/>
      <x:c r="F171" s="36"/>
      <x:c r="G171" s="32"/>
      <x:c r="H171" s="32"/>
      <x:c r="I171" s="32"/>
    </x:row>
    <x:row r="172">
      <x:c r="A172" s="32"/>
      <x:c r="B172" s="32"/>
      <x:c r="C172" s="32"/>
      <x:c r="D172" s="32"/>
      <x:c r="E172" s="32"/>
      <x:c r="F172" s="36"/>
      <x:c r="G172" s="32"/>
      <x:c r="H172" s="32"/>
      <x:c r="I172" s="32"/>
    </x:row>
    <x:row r="173">
      <x:c r="A173" s="32"/>
      <x:c r="B173" s="32"/>
      <x:c r="C173" s="32"/>
      <x:c r="D173" s="32"/>
      <x:c r="E173" s="32"/>
      <x:c r="F173" s="36"/>
      <x:c r="G173" s="32"/>
      <x:c r="H173" s="32"/>
      <x:c r="I173" s="32"/>
    </x:row>
    <x:row r="174">
      <x:c r="A174" s="32"/>
      <x:c r="B174" s="32"/>
      <x:c r="C174" s="32"/>
      <x:c r="D174" s="32"/>
      <x:c r="E174" s="32"/>
      <x:c r="F174" s="36"/>
      <x:c r="G174" s="32"/>
      <x:c r="H174" s="32"/>
      <x:c r="I174" s="32"/>
    </x:row>
    <x:row r="175">
      <x:c r="A175" s="32"/>
      <x:c r="B175" s="32"/>
      <x:c r="C175" s="32"/>
      <x:c r="D175" s="32"/>
      <x:c r="E175" s="32"/>
      <x:c r="F175" s="36"/>
      <x:c r="G175" s="32"/>
      <x:c r="H175" s="32"/>
      <x:c r="I175" s="32"/>
    </x:row>
    <x:row r="176">
      <x:c r="A176" s="32"/>
      <x:c r="B176" s="32"/>
      <x:c r="C176" s="32"/>
      <x:c r="D176" s="32"/>
      <x:c r="E176" s="32"/>
      <x:c r="F176" s="36"/>
      <x:c r="G176" s="32"/>
      <x:c r="H176" s="32"/>
      <x:c r="I176" s="32"/>
    </x:row>
    <x:row r="177">
      <x:c r="A177" s="32"/>
      <x:c r="B177" s="32"/>
      <x:c r="C177" s="32"/>
      <x:c r="D177" s="32"/>
      <x:c r="E177" s="32"/>
      <x:c r="F177" s="36"/>
      <x:c r="G177" s="32"/>
      <x:c r="H177" s="32"/>
      <x:c r="I177" s="32"/>
    </x:row>
    <x:row r="178">
      <x:c r="A178" s="32"/>
      <x:c r="B178" s="32"/>
      <x:c r="C178" s="32"/>
      <x:c r="D178" s="32"/>
      <x:c r="E178" s="32"/>
      <x:c r="F178" s="36"/>
      <x:c r="G178" s="32"/>
      <x:c r="H178" s="32"/>
      <x:c r="I178" s="32"/>
    </x:row>
    <x:row r="179">
      <x:c r="A179" s="32"/>
      <x:c r="B179" s="32"/>
      <x:c r="C179" s="32"/>
      <x:c r="D179" s="32"/>
      <x:c r="E179" s="32"/>
      <x:c r="F179" s="36"/>
      <x:c r="G179" s="32"/>
      <x:c r="H179" s="32"/>
      <x:c r="I179" s="32"/>
    </x:row>
    <x:row r="180">
      <x:c r="A180" s="32"/>
      <x:c r="B180" s="32"/>
      <x:c r="C180" s="32"/>
      <x:c r="D180" s="32"/>
      <x:c r="E180" s="32"/>
      <x:c r="F180" s="36"/>
      <x:c r="G180" s="32"/>
      <x:c r="H180" s="32"/>
      <x:c r="I180" s="32"/>
    </x:row>
    <x:row r="181">
      <x:c r="A181" s="32"/>
      <x:c r="B181" s="32"/>
      <x:c r="C181" s="32"/>
      <x:c r="D181" s="32"/>
      <x:c r="E181" s="32"/>
      <x:c r="F181" s="36"/>
      <x:c r="G181" s="32"/>
      <x:c r="H181" s="32"/>
      <x:c r="I181" s="32"/>
    </x:row>
    <x:row r="182">
      <x:c r="A182" s="32"/>
      <x:c r="B182" s="32"/>
      <x:c r="C182" s="32"/>
      <x:c r="D182" s="32"/>
      <x:c r="E182" s="32"/>
      <x:c r="F182" s="36"/>
      <x:c r="G182" s="32"/>
      <x:c r="H182" s="32"/>
      <x:c r="I182" s="32"/>
    </x:row>
    <x:row r="183">
      <x:c r="A183" s="32"/>
      <x:c r="B183" s="32"/>
      <x:c r="C183" s="32"/>
      <x:c r="D183" s="32"/>
      <x:c r="E183" s="32"/>
      <x:c r="F183" s="36"/>
      <x:c r="G183" s="32"/>
      <x:c r="H183" s="32"/>
      <x:c r="I183" s="32"/>
    </x:row>
    <x:row r="184">
      <x:c r="A184" s="32"/>
      <x:c r="B184" s="32"/>
      <x:c r="C184" s="32"/>
      <x:c r="D184" s="32"/>
      <x:c r="E184" s="32"/>
      <x:c r="F184" s="36"/>
      <x:c r="G184" s="32"/>
      <x:c r="H184" s="32"/>
      <x:c r="I184" s="32"/>
    </x:row>
    <x:row r="185">
      <x:c r="A185" s="32"/>
      <x:c r="B185" s="32"/>
      <x:c r="C185" s="32"/>
      <x:c r="D185" s="32"/>
      <x:c r="E185" s="32"/>
      <x:c r="F185" s="36"/>
      <x:c r="G185" s="32"/>
      <x:c r="H185" s="32"/>
      <x:c r="I185" s="32"/>
    </x:row>
    <x:row r="186">
      <x:c r="A186" s="32"/>
      <x:c r="B186" s="32"/>
      <x:c r="C186" s="32"/>
      <x:c r="D186" s="32"/>
      <x:c r="E186" s="32"/>
      <x:c r="F186" s="36"/>
      <x:c r="G186" s="32"/>
      <x:c r="H186" s="32"/>
      <x:c r="I186" s="32"/>
    </x:row>
    <x:row r="187">
      <x:c r="A187" s="32"/>
      <x:c r="B187" s="32"/>
      <x:c r="C187" s="32"/>
      <x:c r="D187" s="32"/>
      <x:c r="E187" s="32"/>
      <x:c r="F187" s="36"/>
      <x:c r="G187" s="32"/>
      <x:c r="H187" s="32"/>
      <x:c r="I187" s="32"/>
    </x:row>
    <x:row r="188">
      <x:c r="A188" s="32"/>
      <x:c r="B188" s="32"/>
      <x:c r="C188" s="32"/>
      <x:c r="D188" s="32"/>
      <x:c r="E188" s="32"/>
      <x:c r="F188" s="36"/>
      <x:c r="G188" s="32"/>
      <x:c r="H188" s="32"/>
      <x:c r="I188" s="32"/>
    </x:row>
    <x:row r="189">
      <x:c r="A189" s="32"/>
      <x:c r="B189" s="32"/>
      <x:c r="C189" s="32"/>
      <x:c r="D189" s="32"/>
      <x:c r="E189" s="32"/>
      <x:c r="F189" s="36"/>
      <x:c r="G189" s="32"/>
      <x:c r="H189" s="32"/>
      <x:c r="I189" s="32"/>
    </x:row>
    <x:row r="190">
      <x:c r="A190" s="32"/>
      <x:c r="B190" s="32"/>
      <x:c r="C190" s="32"/>
      <x:c r="D190" s="32"/>
      <x:c r="E190" s="32"/>
      <x:c r="F190" s="36"/>
      <x:c r="G190" s="32"/>
      <x:c r="H190" s="32"/>
      <x:c r="I190" s="32"/>
    </x:row>
    <x:row r="191">
      <x:c r="A191" s="32"/>
      <x:c r="B191" s="32"/>
      <x:c r="C191" s="32"/>
      <x:c r="D191" s="32"/>
      <x:c r="E191" s="32"/>
      <x:c r="F191" s="36"/>
      <x:c r="G191" s="32"/>
      <x:c r="H191" s="32"/>
      <x:c r="I191" s="32"/>
    </x:row>
    <x:row r="192">
      <x:c r="A192" s="32"/>
      <x:c r="B192" s="32"/>
      <x:c r="C192" s="32"/>
      <x:c r="D192" s="32"/>
      <x:c r="E192" s="32"/>
      <x:c r="F192" s="36"/>
      <x:c r="G192" s="32"/>
      <x:c r="H192" s="32"/>
      <x:c r="I192" s="32"/>
    </x:row>
    <x:row r="193">
      <x:c r="A193" s="32"/>
      <x:c r="B193" s="32"/>
      <x:c r="C193" s="32"/>
      <x:c r="D193" s="32"/>
      <x:c r="E193" s="32"/>
      <x:c r="F193" s="36"/>
      <x:c r="G193" s="32"/>
      <x:c r="H193" s="32"/>
      <x:c r="I193" s="32"/>
    </x:row>
    <x:row r="194">
      <x:c r="A194" s="32"/>
      <x:c r="B194" s="32"/>
      <x:c r="C194" s="32"/>
      <x:c r="D194" s="32"/>
      <x:c r="E194" s="32"/>
      <x:c r="F194" s="36"/>
      <x:c r="G194" s="32"/>
      <x:c r="H194" s="32"/>
      <x:c r="I194" s="32"/>
    </x:row>
    <x:row r="195">
      <x:c r="A195" s="32"/>
      <x:c r="B195" s="32"/>
      <x:c r="C195" s="32"/>
      <x:c r="D195" s="32"/>
      <x:c r="E195" s="32"/>
      <x:c r="F195" s="36"/>
      <x:c r="G195" s="32"/>
      <x:c r="H195" s="32"/>
      <x:c r="I195" s="32"/>
    </x:row>
    <x:row r="196">
      <x:c r="A196" s="32"/>
      <x:c r="B196" s="32"/>
      <x:c r="C196" s="32"/>
      <x:c r="D196" s="32"/>
      <x:c r="E196" s="32"/>
      <x:c r="F196" s="36"/>
      <x:c r="G196" s="32"/>
      <x:c r="H196" s="32"/>
      <x:c r="I196" s="32"/>
    </x:row>
    <x:row r="197">
      <x:c r="A197" s="32"/>
      <x:c r="B197" s="32"/>
      <x:c r="C197" s="32"/>
      <x:c r="D197" s="32"/>
      <x:c r="E197" s="32"/>
      <x:c r="F197" s="36"/>
      <x:c r="G197" s="32"/>
      <x:c r="H197" s="32"/>
      <x:c r="I197" s="32"/>
    </x:row>
    <x:row r="198">
      <x:c r="A198" s="32"/>
      <x:c r="B198" s="32"/>
      <x:c r="C198" s="32"/>
      <x:c r="D198" s="32"/>
      <x:c r="E198" s="32"/>
      <x:c r="F198" s="36"/>
      <x:c r="G198" s="32"/>
      <x:c r="H198" s="32"/>
      <x:c r="I198" s="32"/>
    </x:row>
    <x:row r="199">
      <x:c r="A199" s="32"/>
      <x:c r="B199" s="32"/>
      <x:c r="C199" s="32"/>
      <x:c r="D199" s="32"/>
      <x:c r="E199" s="32"/>
      <x:c r="F199" s="36"/>
      <x:c r="G199" s="32"/>
      <x:c r="H199" s="32"/>
      <x:c r="I199" s="32"/>
    </x:row>
    <x:row r="200">
      <x:c r="A200" s="32"/>
      <x:c r="B200" s="32"/>
      <x:c r="C200" s="32"/>
      <x:c r="D200" s="32"/>
      <x:c r="E200" s="32"/>
      <x:c r="F200" s="36"/>
      <x:c r="G200" s="32"/>
      <x:c r="H200" s="32"/>
      <x:c r="I200" s="32"/>
    </x:row>
    <x:row r="201">
      <x:c r="A201" s="32"/>
      <x:c r="B201" s="32"/>
      <x:c r="C201" s="32"/>
      <x:c r="D201" s="32"/>
      <x:c r="E201" s="32"/>
      <x:c r="F201" s="36"/>
      <x:c r="G201" s="32"/>
      <x:c r="H201" s="32"/>
      <x:c r="I201" s="32"/>
    </x:row>
    <x:row r="202">
      <x:c r="A202" s="32"/>
      <x:c r="B202" s="32"/>
      <x:c r="C202" s="32"/>
      <x:c r="D202" s="32"/>
      <x:c r="E202" s="32"/>
      <x:c r="F202" s="36"/>
      <x:c r="G202" s="32"/>
      <x:c r="H202" s="32"/>
      <x:c r="I202" s="32"/>
    </x:row>
    <x:row r="203">
      <x:c r="A203" s="32"/>
      <x:c r="B203" s="32"/>
      <x:c r="C203" s="32"/>
      <x:c r="D203" s="32"/>
      <x:c r="E203" s="32"/>
      <x:c r="F203" s="36"/>
      <x:c r="G203" s="32"/>
      <x:c r="H203" s="32"/>
      <x:c r="I203" s="32"/>
    </x:row>
    <x:row r="204">
      <x:c r="A204" s="32"/>
      <x:c r="B204" s="32"/>
      <x:c r="C204" s="32"/>
      <x:c r="D204" s="32"/>
      <x:c r="E204" s="32"/>
      <x:c r="F204" s="36"/>
      <x:c r="G204" s="32"/>
      <x:c r="H204" s="32"/>
      <x:c r="I204" s="32"/>
    </x:row>
  </x:sheetData>
  <x:mergeCells>
    <x:mergeCell ref="A1:I1"/>
    <x:mergeCell ref="A2:I2"/>
  </x:mergeCells>
  <x:dataValidations count="4">
    <x:dataValidation type="list" sqref="C5:C204">
      <x:formula1>"Reports to,Works with,Advises,Controls access to,Influences,Approves,Opposes,Supports,Former colleague,Peer,Unknown"</x:formula1>
    </x:dataValidation>
    <x:dataValidation type="list" sqref="D5:D204">
      <x:formula1>"From → To,To → From,Bidirectional,Unknown"</x:formula1>
    </x:dataValidation>
    <x:dataValidation type="list" sqref="E5:E204">
      <x:formula1>"0,1,2,3,4"</x:formula1>
    </x:dataValidation>
    <x:dataValidation type="list" sqref="H5:H204">
      <x:formula1>"0,1,2,3,4"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42" hidden="0" customWidth="1"/>
    <x:col min="5" max="5" width="20" hidden="0" customWidth="1"/>
    <x:col min="6" max="6" width="16" hidden="0" customWidth="1"/>
    <x:col min="7" max="7" width="18" hidden="0" customWidth="1"/>
    <x:col min="8" max="8" width="20" hidden="0" customWidth="1"/>
    <x:col min="9" max="9" width="18" hidden="0" customWidth="1"/>
    <x:col min="10" max="10" width="20" hidden="0" customWidth="1"/>
    <x:col min="11" max="11" width="24" hidden="0" customWidth="1"/>
    <x:col min="12" max="12" width="20" hidden="0" customWidth="1"/>
    <x:col min="13" max="13" width="36" hidden="0" customWidth="1"/>
    <x:col min="14" max="14" width="42" hidden="0" customWidth="1"/>
  </x:cols>
  <x:sheetData>
    <x:row r="1" ht="32" customHeight="1">
      <x:c r="A1" s="6" t="str">
        <x:v>Evidence Log</x:v>
      </x:c>
    </x:row>
    <x:row r="2" ht="34" customHeight="1">
      <x:c r="A2" s="15" t="str">
        <x:v>Record observable evidence before assigning scores. Use public, CRM, email, meeting or team knowledge only when the source and observation date are known.</x:v>
      </x:c>
    </x:row>
    <x:row r="4" ht="34" customHeight="1">
      <x:c r="A4" s="24" t="str">
        <x:v>Evidence ID</x:v>
      </x:c>
      <x:c r="B4" s="24" t="str">
        <x:v>Account</x:v>
      </x:c>
      <x:c r="C4" s="24" t="str">
        <x:v>Stakeholder / edge ID</x:v>
      </x:c>
      <x:c r="D4" s="24" t="str">
        <x:v>Exact observation</x:v>
      </x:c>
      <x:c r="E4" s="24" t="str">
        <x:v>Source type</x:v>
      </x:c>
      <x:c r="F4" s="24" t="str">
        <x:v>Observed date</x:v>
      </x:c>
      <x:c r="G4" s="24" t="str">
        <x:v>Recorder</x:v>
      </x:c>
      <x:c r="H4" s="24" t="str">
        <x:v>Source quality 0–4</x:v>
      </x:c>
      <x:c r="I4" s="24" t="str">
        <x:v>Specificity 0–4</x:v>
      </x:c>
      <x:c r="J4" s="24" t="str">
        <x:v>Corroboration 0–4</x:v>
      </x:c>
      <x:c r="K4" s="24" t="str">
        <x:v>Identity / role verification 0–4</x:v>
      </x:c>
      <x:c r="L4" s="24" t="str">
        <x:v>Edge verification 0–4</x:v>
      </x:c>
      <x:c r="M4" s="24" t="str">
        <x:v>Limitations</x:v>
      </x:c>
      <x:c r="N4" s="24" t="str">
        <x:v>URL / record location</x:v>
      </x:c>
    </x:row>
    <x:row r="5">
      <x:c r="A5" s="32"/>
      <x:c r="B5" s="32"/>
      <x:c r="C5" s="32"/>
      <x:c r="D5" s="32"/>
      <x:c r="E5" s="32"/>
      <x:c r="F5" s="36"/>
      <x:c r="G5" s="32"/>
      <x:c r="H5" s="32"/>
      <x:c r="I5" s="32"/>
      <x:c r="J5" s="32"/>
      <x:c r="K5" s="32"/>
      <x:c r="L5" s="32"/>
      <x:c r="M5" s="32"/>
      <x:c r="N5" s="32"/>
    </x:row>
    <x:row r="6">
      <x:c r="A6" s="32"/>
      <x:c r="B6" s="32"/>
      <x:c r="C6" s="32"/>
      <x:c r="D6" s="32"/>
      <x:c r="E6" s="32"/>
      <x:c r="F6" s="36"/>
      <x:c r="G6" s="32"/>
      <x:c r="H6" s="32"/>
      <x:c r="I6" s="32"/>
      <x:c r="J6" s="32"/>
      <x:c r="K6" s="32"/>
      <x:c r="L6" s="32"/>
      <x:c r="M6" s="32"/>
      <x:c r="N6" s="32"/>
    </x:row>
    <x:row r="7">
      <x:c r="A7" s="32"/>
      <x:c r="B7" s="32"/>
      <x:c r="C7" s="32"/>
      <x:c r="D7" s="32"/>
      <x:c r="E7" s="32"/>
      <x:c r="F7" s="36"/>
      <x:c r="G7" s="32"/>
      <x:c r="H7" s="32"/>
      <x:c r="I7" s="32"/>
      <x:c r="J7" s="32"/>
      <x:c r="K7" s="32"/>
      <x:c r="L7" s="32"/>
      <x:c r="M7" s="32"/>
      <x:c r="N7" s="32"/>
    </x:row>
    <x:row r="8">
      <x:c r="A8" s="32"/>
      <x:c r="B8" s="32"/>
      <x:c r="C8" s="32"/>
      <x:c r="D8" s="32"/>
      <x:c r="E8" s="32"/>
      <x:c r="F8" s="36"/>
      <x:c r="G8" s="32"/>
      <x:c r="H8" s="32"/>
      <x:c r="I8" s="32"/>
      <x:c r="J8" s="32"/>
      <x:c r="K8" s="32"/>
      <x:c r="L8" s="32"/>
      <x:c r="M8" s="32"/>
      <x:c r="N8" s="32"/>
    </x:row>
    <x:row r="9">
      <x:c r="A9" s="32"/>
      <x:c r="B9" s="32"/>
      <x:c r="C9" s="32"/>
      <x:c r="D9" s="32"/>
      <x:c r="E9" s="32"/>
      <x:c r="F9" s="36"/>
      <x:c r="G9" s="32"/>
      <x:c r="H9" s="32"/>
      <x:c r="I9" s="32"/>
      <x:c r="J9" s="32"/>
      <x:c r="K9" s="32"/>
      <x:c r="L9" s="32"/>
      <x:c r="M9" s="32"/>
      <x:c r="N9" s="32"/>
    </x:row>
    <x:row r="10">
      <x:c r="A10" s="32"/>
      <x:c r="B10" s="32"/>
      <x:c r="C10" s="32"/>
      <x:c r="D10" s="32"/>
      <x:c r="E10" s="32"/>
      <x:c r="F10" s="36"/>
      <x:c r="G10" s="32"/>
      <x:c r="H10" s="32"/>
      <x:c r="I10" s="32"/>
      <x:c r="J10" s="32"/>
      <x:c r="K10" s="32"/>
      <x:c r="L10" s="32"/>
      <x:c r="M10" s="32"/>
      <x:c r="N10" s="32"/>
    </x:row>
    <x:row r="11">
      <x:c r="A11" s="32"/>
      <x:c r="B11" s="32"/>
      <x:c r="C11" s="32"/>
      <x:c r="D11" s="32"/>
      <x:c r="E11" s="32"/>
      <x:c r="F11" s="36"/>
      <x:c r="G11" s="32"/>
      <x:c r="H11" s="32"/>
      <x:c r="I11" s="32"/>
      <x:c r="J11" s="32"/>
      <x:c r="K11" s="32"/>
      <x:c r="L11" s="32"/>
      <x:c r="M11" s="32"/>
      <x:c r="N11" s="32"/>
    </x:row>
    <x:row r="12">
      <x:c r="A12" s="32"/>
      <x:c r="B12" s="32"/>
      <x:c r="C12" s="32"/>
      <x:c r="D12" s="32"/>
      <x:c r="E12" s="32"/>
      <x:c r="F12" s="36"/>
      <x:c r="G12" s="32"/>
      <x:c r="H12" s="32"/>
      <x:c r="I12" s="32"/>
      <x:c r="J12" s="32"/>
      <x:c r="K12" s="32"/>
      <x:c r="L12" s="32"/>
      <x:c r="M12" s="32"/>
      <x:c r="N12" s="32"/>
    </x:row>
    <x:row r="13">
      <x:c r="A13" s="32"/>
      <x:c r="B13" s="32"/>
      <x:c r="C13" s="32"/>
      <x:c r="D13" s="32"/>
      <x:c r="E13" s="32"/>
      <x:c r="F13" s="36"/>
      <x:c r="G13" s="32"/>
      <x:c r="H13" s="32"/>
      <x:c r="I13" s="32"/>
      <x:c r="J13" s="32"/>
      <x:c r="K13" s="32"/>
      <x:c r="L13" s="32"/>
      <x:c r="M13" s="32"/>
      <x:c r="N13" s="32"/>
    </x:row>
    <x:row r="14">
      <x:c r="A14" s="32"/>
      <x:c r="B14" s="32"/>
      <x:c r="C14" s="32"/>
      <x:c r="D14" s="32"/>
      <x:c r="E14" s="32"/>
      <x:c r="F14" s="36"/>
      <x:c r="G14" s="32"/>
      <x:c r="H14" s="32"/>
      <x:c r="I14" s="32"/>
      <x:c r="J14" s="32"/>
      <x:c r="K14" s="32"/>
      <x:c r="L14" s="32"/>
      <x:c r="M14" s="32"/>
      <x:c r="N14" s="32"/>
    </x:row>
    <x:row r="15">
      <x:c r="A15" s="32"/>
      <x:c r="B15" s="32"/>
      <x:c r="C15" s="32"/>
      <x:c r="D15" s="32"/>
      <x:c r="E15" s="32"/>
      <x:c r="F15" s="36"/>
      <x:c r="G15" s="32"/>
      <x:c r="H15" s="32"/>
      <x:c r="I15" s="32"/>
      <x:c r="J15" s="32"/>
      <x:c r="K15" s="32"/>
      <x:c r="L15" s="32"/>
      <x:c r="M15" s="32"/>
      <x:c r="N15" s="32"/>
    </x:row>
    <x:row r="16">
      <x:c r="A16" s="32"/>
      <x:c r="B16" s="32"/>
      <x:c r="C16" s="32"/>
      <x:c r="D16" s="32"/>
      <x:c r="E16" s="32"/>
      <x:c r="F16" s="36"/>
      <x:c r="G16" s="32"/>
      <x:c r="H16" s="32"/>
      <x:c r="I16" s="32"/>
      <x:c r="J16" s="32"/>
      <x:c r="K16" s="32"/>
      <x:c r="L16" s="32"/>
      <x:c r="M16" s="32"/>
      <x:c r="N16" s="32"/>
    </x:row>
    <x:row r="17">
      <x:c r="A17" s="32"/>
      <x:c r="B17" s="32"/>
      <x:c r="C17" s="32"/>
      <x:c r="D17" s="32"/>
      <x:c r="E17" s="32"/>
      <x:c r="F17" s="36"/>
      <x:c r="G17" s="32"/>
      <x:c r="H17" s="32"/>
      <x:c r="I17" s="32"/>
      <x:c r="J17" s="32"/>
      <x:c r="K17" s="32"/>
      <x:c r="L17" s="32"/>
      <x:c r="M17" s="32"/>
      <x:c r="N17" s="32"/>
    </x:row>
    <x:row r="18">
      <x:c r="A18" s="32"/>
      <x:c r="B18" s="32"/>
      <x:c r="C18" s="32"/>
      <x:c r="D18" s="32"/>
      <x:c r="E18" s="32"/>
      <x:c r="F18" s="36"/>
      <x:c r="G18" s="32"/>
      <x:c r="H18" s="32"/>
      <x:c r="I18" s="32"/>
      <x:c r="J18" s="32"/>
      <x:c r="K18" s="32"/>
      <x:c r="L18" s="32"/>
      <x:c r="M18" s="32"/>
      <x:c r="N18" s="32"/>
    </x:row>
    <x:row r="19">
      <x:c r="A19" s="32"/>
      <x:c r="B19" s="32"/>
      <x:c r="C19" s="32"/>
      <x:c r="D19" s="32"/>
      <x:c r="E19" s="32"/>
      <x:c r="F19" s="36"/>
      <x:c r="G19" s="32"/>
      <x:c r="H19" s="32"/>
      <x:c r="I19" s="32"/>
      <x:c r="J19" s="32"/>
      <x:c r="K19" s="32"/>
      <x:c r="L19" s="32"/>
      <x:c r="M19" s="32"/>
      <x:c r="N19" s="32"/>
    </x:row>
    <x:row r="20">
      <x:c r="A20" s="32"/>
      <x:c r="B20" s="32"/>
      <x:c r="C20" s="32"/>
      <x:c r="D20" s="32"/>
      <x:c r="E20" s="32"/>
      <x:c r="F20" s="36"/>
      <x:c r="G20" s="32"/>
      <x:c r="H20" s="32"/>
      <x:c r="I20" s="32"/>
      <x:c r="J20" s="32"/>
      <x:c r="K20" s="32"/>
      <x:c r="L20" s="32"/>
      <x:c r="M20" s="32"/>
      <x:c r="N20" s="32"/>
    </x:row>
    <x:row r="21">
      <x:c r="A21" s="32"/>
      <x:c r="B21" s="32"/>
      <x:c r="C21" s="32"/>
      <x:c r="D21" s="32"/>
      <x:c r="E21" s="32"/>
      <x:c r="F21" s="36"/>
      <x:c r="G21" s="32"/>
      <x:c r="H21" s="32"/>
      <x:c r="I21" s="32"/>
      <x:c r="J21" s="32"/>
      <x:c r="K21" s="32"/>
      <x:c r="L21" s="32"/>
      <x:c r="M21" s="32"/>
      <x:c r="N21" s="32"/>
    </x:row>
    <x:row r="22">
      <x:c r="A22" s="32"/>
      <x:c r="B22" s="32"/>
      <x:c r="C22" s="32"/>
      <x:c r="D22" s="32"/>
      <x:c r="E22" s="32"/>
      <x:c r="F22" s="36"/>
      <x:c r="G22" s="32"/>
      <x:c r="H22" s="32"/>
      <x:c r="I22" s="32"/>
      <x:c r="J22" s="32"/>
      <x:c r="K22" s="32"/>
      <x:c r="L22" s="32"/>
      <x:c r="M22" s="32"/>
      <x:c r="N22" s="32"/>
    </x:row>
    <x:row r="23">
      <x:c r="A23" s="32"/>
      <x:c r="B23" s="32"/>
      <x:c r="C23" s="32"/>
      <x:c r="D23" s="32"/>
      <x:c r="E23" s="32"/>
      <x:c r="F23" s="36"/>
      <x:c r="G23" s="32"/>
      <x:c r="H23" s="32"/>
      <x:c r="I23" s="32"/>
      <x:c r="J23" s="32"/>
      <x:c r="K23" s="32"/>
      <x:c r="L23" s="32"/>
      <x:c r="M23" s="32"/>
      <x:c r="N23" s="32"/>
    </x:row>
    <x:row r="24">
      <x:c r="A24" s="32"/>
      <x:c r="B24" s="32"/>
      <x:c r="C24" s="32"/>
      <x:c r="D24" s="32"/>
      <x:c r="E24" s="32"/>
      <x:c r="F24" s="36"/>
      <x:c r="G24" s="32"/>
      <x:c r="H24" s="32"/>
      <x:c r="I24" s="32"/>
      <x:c r="J24" s="32"/>
      <x:c r="K24" s="32"/>
      <x:c r="L24" s="32"/>
      <x:c r="M24" s="32"/>
      <x:c r="N24" s="32"/>
    </x:row>
    <x:row r="25">
      <x:c r="A25" s="32"/>
      <x:c r="B25" s="32"/>
      <x:c r="C25" s="32"/>
      <x:c r="D25" s="32"/>
      <x:c r="E25" s="32"/>
      <x:c r="F25" s="36"/>
      <x:c r="G25" s="32"/>
      <x:c r="H25" s="32"/>
      <x:c r="I25" s="32"/>
      <x:c r="J25" s="32"/>
      <x:c r="K25" s="32"/>
      <x:c r="L25" s="32"/>
      <x:c r="M25" s="32"/>
      <x:c r="N25" s="32"/>
    </x:row>
    <x:row r="26">
      <x:c r="A26" s="32"/>
      <x:c r="B26" s="32"/>
      <x:c r="C26" s="32"/>
      <x:c r="D26" s="32"/>
      <x:c r="E26" s="32"/>
      <x:c r="F26" s="36"/>
      <x:c r="G26" s="32"/>
      <x:c r="H26" s="32"/>
      <x:c r="I26" s="32"/>
      <x:c r="J26" s="32"/>
      <x:c r="K26" s="32"/>
      <x:c r="L26" s="32"/>
      <x:c r="M26" s="32"/>
      <x:c r="N26" s="32"/>
    </x:row>
    <x:row r="27">
      <x:c r="A27" s="32"/>
      <x:c r="B27" s="32"/>
      <x:c r="C27" s="32"/>
      <x:c r="D27" s="32"/>
      <x:c r="E27" s="32"/>
      <x:c r="F27" s="36"/>
      <x:c r="G27" s="32"/>
      <x:c r="H27" s="32"/>
      <x:c r="I27" s="32"/>
      <x:c r="J27" s="32"/>
      <x:c r="K27" s="32"/>
      <x:c r="L27" s="32"/>
      <x:c r="M27" s="32"/>
      <x:c r="N27" s="32"/>
    </x:row>
    <x:row r="28">
      <x:c r="A28" s="32"/>
      <x:c r="B28" s="32"/>
      <x:c r="C28" s="32"/>
      <x:c r="D28" s="32"/>
      <x:c r="E28" s="32"/>
      <x:c r="F28" s="36"/>
      <x:c r="G28" s="32"/>
      <x:c r="H28" s="32"/>
      <x:c r="I28" s="32"/>
      <x:c r="J28" s="32"/>
      <x:c r="K28" s="32"/>
      <x:c r="L28" s="32"/>
      <x:c r="M28" s="32"/>
      <x:c r="N28" s="32"/>
    </x:row>
    <x:row r="29">
      <x:c r="A29" s="32"/>
      <x:c r="B29" s="32"/>
      <x:c r="C29" s="32"/>
      <x:c r="D29" s="32"/>
      <x:c r="E29" s="32"/>
      <x:c r="F29" s="36"/>
      <x:c r="G29" s="32"/>
      <x:c r="H29" s="32"/>
      <x:c r="I29" s="32"/>
      <x:c r="J29" s="32"/>
      <x:c r="K29" s="32"/>
      <x:c r="L29" s="32"/>
      <x:c r="M29" s="32"/>
      <x:c r="N29" s="32"/>
    </x:row>
    <x:row r="30">
      <x:c r="A30" s="32"/>
      <x:c r="B30" s="32"/>
      <x:c r="C30" s="32"/>
      <x:c r="D30" s="32"/>
      <x:c r="E30" s="32"/>
      <x:c r="F30" s="36"/>
      <x:c r="G30" s="32"/>
      <x:c r="H30" s="32"/>
      <x:c r="I30" s="32"/>
      <x:c r="J30" s="32"/>
      <x:c r="K30" s="32"/>
      <x:c r="L30" s="32"/>
      <x:c r="M30" s="32"/>
      <x:c r="N30" s="32"/>
    </x:row>
    <x:row r="31">
      <x:c r="A31" s="32"/>
      <x:c r="B31" s="32"/>
      <x:c r="C31" s="32"/>
      <x:c r="D31" s="32"/>
      <x:c r="E31" s="32"/>
      <x:c r="F31" s="36"/>
      <x:c r="G31" s="32"/>
      <x:c r="H31" s="32"/>
      <x:c r="I31" s="32"/>
      <x:c r="J31" s="32"/>
      <x:c r="K31" s="32"/>
      <x:c r="L31" s="32"/>
      <x:c r="M31" s="32"/>
      <x:c r="N31" s="32"/>
    </x:row>
    <x:row r="32">
      <x:c r="A32" s="32"/>
      <x:c r="B32" s="32"/>
      <x:c r="C32" s="32"/>
      <x:c r="D32" s="32"/>
      <x:c r="E32" s="32"/>
      <x:c r="F32" s="36"/>
      <x:c r="G32" s="32"/>
      <x:c r="H32" s="32"/>
      <x:c r="I32" s="32"/>
      <x:c r="J32" s="32"/>
      <x:c r="K32" s="32"/>
      <x:c r="L32" s="32"/>
      <x:c r="M32" s="32"/>
      <x:c r="N32" s="32"/>
    </x:row>
    <x:row r="33">
      <x:c r="A33" s="32"/>
      <x:c r="B33" s="32"/>
      <x:c r="C33" s="32"/>
      <x:c r="D33" s="32"/>
      <x:c r="E33" s="32"/>
      <x:c r="F33" s="36"/>
      <x:c r="G33" s="32"/>
      <x:c r="H33" s="32"/>
      <x:c r="I33" s="32"/>
      <x:c r="J33" s="32"/>
      <x:c r="K33" s="32"/>
      <x:c r="L33" s="32"/>
      <x:c r="M33" s="32"/>
      <x:c r="N33" s="32"/>
    </x:row>
    <x:row r="34">
      <x:c r="A34" s="32"/>
      <x:c r="B34" s="32"/>
      <x:c r="C34" s="32"/>
      <x:c r="D34" s="32"/>
      <x:c r="E34" s="32"/>
      <x:c r="F34" s="36"/>
      <x:c r="G34" s="32"/>
      <x:c r="H34" s="32"/>
      <x:c r="I34" s="32"/>
      <x:c r="J34" s="32"/>
      <x:c r="K34" s="32"/>
      <x:c r="L34" s="32"/>
      <x:c r="M34" s="32"/>
      <x:c r="N34" s="32"/>
    </x:row>
    <x:row r="35">
      <x:c r="A35" s="32"/>
      <x:c r="B35" s="32"/>
      <x:c r="C35" s="32"/>
      <x:c r="D35" s="32"/>
      <x:c r="E35" s="32"/>
      <x:c r="F35" s="36"/>
      <x:c r="G35" s="32"/>
      <x:c r="H35" s="32"/>
      <x:c r="I35" s="32"/>
      <x:c r="J35" s="32"/>
      <x:c r="K35" s="32"/>
      <x:c r="L35" s="32"/>
      <x:c r="M35" s="32"/>
      <x:c r="N35" s="32"/>
    </x:row>
    <x:row r="36">
      <x:c r="A36" s="32"/>
      <x:c r="B36" s="32"/>
      <x:c r="C36" s="32"/>
      <x:c r="D36" s="32"/>
      <x:c r="E36" s="32"/>
      <x:c r="F36" s="36"/>
      <x:c r="G36" s="32"/>
      <x:c r="H36" s="32"/>
      <x:c r="I36" s="32"/>
      <x:c r="J36" s="32"/>
      <x:c r="K36" s="32"/>
      <x:c r="L36" s="32"/>
      <x:c r="M36" s="32"/>
      <x:c r="N36" s="32"/>
    </x:row>
    <x:row r="37">
      <x:c r="A37" s="32"/>
      <x:c r="B37" s="32"/>
      <x:c r="C37" s="32"/>
      <x:c r="D37" s="32"/>
      <x:c r="E37" s="32"/>
      <x:c r="F37" s="36"/>
      <x:c r="G37" s="32"/>
      <x:c r="H37" s="32"/>
      <x:c r="I37" s="32"/>
      <x:c r="J37" s="32"/>
      <x:c r="K37" s="32"/>
      <x:c r="L37" s="32"/>
      <x:c r="M37" s="32"/>
      <x:c r="N37" s="32"/>
    </x:row>
    <x:row r="38">
      <x:c r="A38" s="32"/>
      <x:c r="B38" s="32"/>
      <x:c r="C38" s="32"/>
      <x:c r="D38" s="32"/>
      <x:c r="E38" s="32"/>
      <x:c r="F38" s="36"/>
      <x:c r="G38" s="32"/>
      <x:c r="H38" s="32"/>
      <x:c r="I38" s="32"/>
      <x:c r="J38" s="32"/>
      <x:c r="K38" s="32"/>
      <x:c r="L38" s="32"/>
      <x:c r="M38" s="32"/>
      <x:c r="N38" s="32"/>
    </x:row>
    <x:row r="39">
      <x:c r="A39" s="32"/>
      <x:c r="B39" s="32"/>
      <x:c r="C39" s="32"/>
      <x:c r="D39" s="32"/>
      <x:c r="E39" s="32"/>
      <x:c r="F39" s="36"/>
      <x:c r="G39" s="32"/>
      <x:c r="H39" s="32"/>
      <x:c r="I39" s="32"/>
      <x:c r="J39" s="32"/>
      <x:c r="K39" s="32"/>
      <x:c r="L39" s="32"/>
      <x:c r="M39" s="32"/>
      <x:c r="N39" s="32"/>
    </x:row>
    <x:row r="40">
      <x:c r="A40" s="32"/>
      <x:c r="B40" s="32"/>
      <x:c r="C40" s="32"/>
      <x:c r="D40" s="32"/>
      <x:c r="E40" s="32"/>
      <x:c r="F40" s="36"/>
      <x:c r="G40" s="32"/>
      <x:c r="H40" s="32"/>
      <x:c r="I40" s="32"/>
      <x:c r="J40" s="32"/>
      <x:c r="K40" s="32"/>
      <x:c r="L40" s="32"/>
      <x:c r="M40" s="32"/>
      <x:c r="N40" s="32"/>
    </x:row>
    <x:row r="41">
      <x:c r="A41" s="32"/>
      <x:c r="B41" s="32"/>
      <x:c r="C41" s="32"/>
      <x:c r="D41" s="32"/>
      <x:c r="E41" s="32"/>
      <x:c r="F41" s="36"/>
      <x:c r="G41" s="32"/>
      <x:c r="H41" s="32"/>
      <x:c r="I41" s="32"/>
      <x:c r="J41" s="32"/>
      <x:c r="K41" s="32"/>
      <x:c r="L41" s="32"/>
      <x:c r="M41" s="32"/>
      <x:c r="N41" s="32"/>
    </x:row>
    <x:row r="42">
      <x:c r="A42" s="32"/>
      <x:c r="B42" s="32"/>
      <x:c r="C42" s="32"/>
      <x:c r="D42" s="32"/>
      <x:c r="E42" s="32"/>
      <x:c r="F42" s="36"/>
      <x:c r="G42" s="32"/>
      <x:c r="H42" s="32"/>
      <x:c r="I42" s="32"/>
      <x:c r="J42" s="32"/>
      <x:c r="K42" s="32"/>
      <x:c r="L42" s="32"/>
      <x:c r="M42" s="32"/>
      <x:c r="N42" s="32"/>
    </x:row>
    <x:row r="43">
      <x:c r="A43" s="32"/>
      <x:c r="B43" s="32"/>
      <x:c r="C43" s="32"/>
      <x:c r="D43" s="32"/>
      <x:c r="E43" s="32"/>
      <x:c r="F43" s="36"/>
      <x:c r="G43" s="32"/>
      <x:c r="H43" s="32"/>
      <x:c r="I43" s="32"/>
      <x:c r="J43" s="32"/>
      <x:c r="K43" s="32"/>
      <x:c r="L43" s="32"/>
      <x:c r="M43" s="32"/>
      <x:c r="N43" s="32"/>
    </x:row>
    <x:row r="44">
      <x:c r="A44" s="32"/>
      <x:c r="B44" s="32"/>
      <x:c r="C44" s="32"/>
      <x:c r="D44" s="32"/>
      <x:c r="E44" s="32"/>
      <x:c r="F44" s="36"/>
      <x:c r="G44" s="32"/>
      <x:c r="H44" s="32"/>
      <x:c r="I44" s="32"/>
      <x:c r="J44" s="32"/>
      <x:c r="K44" s="32"/>
      <x:c r="L44" s="32"/>
      <x:c r="M44" s="32"/>
      <x:c r="N44" s="32"/>
    </x:row>
    <x:row r="45">
      <x:c r="A45" s="32"/>
      <x:c r="B45" s="32"/>
      <x:c r="C45" s="32"/>
      <x:c r="D45" s="32"/>
      <x:c r="E45" s="32"/>
      <x:c r="F45" s="36"/>
      <x:c r="G45" s="32"/>
      <x:c r="H45" s="32"/>
      <x:c r="I45" s="32"/>
      <x:c r="J45" s="32"/>
      <x:c r="K45" s="32"/>
      <x:c r="L45" s="32"/>
      <x:c r="M45" s="32"/>
      <x:c r="N45" s="32"/>
    </x:row>
    <x:row r="46">
      <x:c r="A46" s="32"/>
      <x:c r="B46" s="32"/>
      <x:c r="C46" s="32"/>
      <x:c r="D46" s="32"/>
      <x:c r="E46" s="32"/>
      <x:c r="F46" s="36"/>
      <x:c r="G46" s="32"/>
      <x:c r="H46" s="32"/>
      <x:c r="I46" s="32"/>
      <x:c r="J46" s="32"/>
      <x:c r="K46" s="32"/>
      <x:c r="L46" s="32"/>
      <x:c r="M46" s="32"/>
      <x:c r="N46" s="32"/>
    </x:row>
    <x:row r="47">
      <x:c r="A47" s="32"/>
      <x:c r="B47" s="32"/>
      <x:c r="C47" s="32"/>
      <x:c r="D47" s="32"/>
      <x:c r="E47" s="32"/>
      <x:c r="F47" s="36"/>
      <x:c r="G47" s="32"/>
      <x:c r="H47" s="32"/>
      <x:c r="I47" s="32"/>
      <x:c r="J47" s="32"/>
      <x:c r="K47" s="32"/>
      <x:c r="L47" s="32"/>
      <x:c r="M47" s="32"/>
      <x:c r="N47" s="32"/>
    </x:row>
    <x:row r="48">
      <x:c r="A48" s="32"/>
      <x:c r="B48" s="32"/>
      <x:c r="C48" s="32"/>
      <x:c r="D48" s="32"/>
      <x:c r="E48" s="32"/>
      <x:c r="F48" s="36"/>
      <x:c r="G48" s="32"/>
      <x:c r="H48" s="32"/>
      <x:c r="I48" s="32"/>
      <x:c r="J48" s="32"/>
      <x:c r="K48" s="32"/>
      <x:c r="L48" s="32"/>
      <x:c r="M48" s="32"/>
      <x:c r="N48" s="32"/>
    </x:row>
    <x:row r="49">
      <x:c r="A49" s="32"/>
      <x:c r="B49" s="32"/>
      <x:c r="C49" s="32"/>
      <x:c r="D49" s="32"/>
      <x:c r="E49" s="32"/>
      <x:c r="F49" s="36"/>
      <x:c r="G49" s="32"/>
      <x:c r="H49" s="32"/>
      <x:c r="I49" s="32"/>
      <x:c r="J49" s="32"/>
      <x:c r="K49" s="32"/>
      <x:c r="L49" s="32"/>
      <x:c r="M49" s="32"/>
      <x:c r="N49" s="32"/>
    </x:row>
    <x:row r="50">
      <x:c r="A50" s="32"/>
      <x:c r="B50" s="32"/>
      <x:c r="C50" s="32"/>
      <x:c r="D50" s="32"/>
      <x:c r="E50" s="32"/>
      <x:c r="F50" s="36"/>
      <x:c r="G50" s="32"/>
      <x:c r="H50" s="32"/>
      <x:c r="I50" s="32"/>
      <x:c r="J50" s="32"/>
      <x:c r="K50" s="32"/>
      <x:c r="L50" s="32"/>
      <x:c r="M50" s="32"/>
      <x:c r="N50" s="32"/>
    </x:row>
    <x:row r="51">
      <x:c r="A51" s="32"/>
      <x:c r="B51" s="32"/>
      <x:c r="C51" s="32"/>
      <x:c r="D51" s="32"/>
      <x:c r="E51" s="32"/>
      <x:c r="F51" s="36"/>
      <x:c r="G51" s="32"/>
      <x:c r="H51" s="32"/>
      <x:c r="I51" s="32"/>
      <x:c r="J51" s="32"/>
      <x:c r="K51" s="32"/>
      <x:c r="L51" s="32"/>
      <x:c r="M51" s="32"/>
      <x:c r="N51" s="32"/>
    </x:row>
    <x:row r="52">
      <x:c r="A52" s="32"/>
      <x:c r="B52" s="32"/>
      <x:c r="C52" s="32"/>
      <x:c r="D52" s="32"/>
      <x:c r="E52" s="32"/>
      <x:c r="F52" s="36"/>
      <x:c r="G52" s="32"/>
      <x:c r="H52" s="32"/>
      <x:c r="I52" s="32"/>
      <x:c r="J52" s="32"/>
      <x:c r="K52" s="32"/>
      <x:c r="L52" s="32"/>
      <x:c r="M52" s="32"/>
      <x:c r="N52" s="32"/>
    </x:row>
    <x:row r="53">
      <x:c r="A53" s="32"/>
      <x:c r="B53" s="32"/>
      <x:c r="C53" s="32"/>
      <x:c r="D53" s="32"/>
      <x:c r="E53" s="32"/>
      <x:c r="F53" s="36"/>
      <x:c r="G53" s="32"/>
      <x:c r="H53" s="32"/>
      <x:c r="I53" s="32"/>
      <x:c r="J53" s="32"/>
      <x:c r="K53" s="32"/>
      <x:c r="L53" s="32"/>
      <x:c r="M53" s="32"/>
      <x:c r="N53" s="32"/>
    </x:row>
    <x:row r="54">
      <x:c r="A54" s="32"/>
      <x:c r="B54" s="32"/>
      <x:c r="C54" s="32"/>
      <x:c r="D54" s="32"/>
      <x:c r="E54" s="32"/>
      <x:c r="F54" s="36"/>
      <x:c r="G54" s="32"/>
      <x:c r="H54" s="32"/>
      <x:c r="I54" s="32"/>
      <x:c r="J54" s="32"/>
      <x:c r="K54" s="32"/>
      <x:c r="L54" s="32"/>
      <x:c r="M54" s="32"/>
      <x:c r="N54" s="32"/>
    </x:row>
    <x:row r="55">
      <x:c r="A55" s="32"/>
      <x:c r="B55" s="32"/>
      <x:c r="C55" s="32"/>
      <x:c r="D55" s="32"/>
      <x:c r="E55" s="32"/>
      <x:c r="F55" s="36"/>
      <x:c r="G55" s="32"/>
      <x:c r="H55" s="32"/>
      <x:c r="I55" s="32"/>
      <x:c r="J55" s="32"/>
      <x:c r="K55" s="32"/>
      <x:c r="L55" s="32"/>
      <x:c r="M55" s="32"/>
      <x:c r="N55" s="32"/>
    </x:row>
    <x:row r="56">
      <x:c r="A56" s="32"/>
      <x:c r="B56" s="32"/>
      <x:c r="C56" s="32"/>
      <x:c r="D56" s="32"/>
      <x:c r="E56" s="32"/>
      <x:c r="F56" s="36"/>
      <x:c r="G56" s="32"/>
      <x:c r="H56" s="32"/>
      <x:c r="I56" s="32"/>
      <x:c r="J56" s="32"/>
      <x:c r="K56" s="32"/>
      <x:c r="L56" s="32"/>
      <x:c r="M56" s="32"/>
      <x:c r="N56" s="32"/>
    </x:row>
    <x:row r="57">
      <x:c r="A57" s="32"/>
      <x:c r="B57" s="32"/>
      <x:c r="C57" s="32"/>
      <x:c r="D57" s="32"/>
      <x:c r="E57" s="32"/>
      <x:c r="F57" s="36"/>
      <x:c r="G57" s="32"/>
      <x:c r="H57" s="32"/>
      <x:c r="I57" s="32"/>
      <x:c r="J57" s="32"/>
      <x:c r="K57" s="32"/>
      <x:c r="L57" s="32"/>
      <x:c r="M57" s="32"/>
      <x:c r="N57" s="32"/>
    </x:row>
    <x:row r="58">
      <x:c r="A58" s="32"/>
      <x:c r="B58" s="32"/>
      <x:c r="C58" s="32"/>
      <x:c r="D58" s="32"/>
      <x:c r="E58" s="32"/>
      <x:c r="F58" s="36"/>
      <x:c r="G58" s="32"/>
      <x:c r="H58" s="32"/>
      <x:c r="I58" s="32"/>
      <x:c r="J58" s="32"/>
      <x:c r="K58" s="32"/>
      <x:c r="L58" s="32"/>
      <x:c r="M58" s="32"/>
      <x:c r="N58" s="32"/>
    </x:row>
    <x:row r="59">
      <x:c r="A59" s="32"/>
      <x:c r="B59" s="32"/>
      <x:c r="C59" s="32"/>
      <x:c r="D59" s="32"/>
      <x:c r="E59" s="32"/>
      <x:c r="F59" s="36"/>
      <x:c r="G59" s="32"/>
      <x:c r="H59" s="32"/>
      <x:c r="I59" s="32"/>
      <x:c r="J59" s="32"/>
      <x:c r="K59" s="32"/>
      <x:c r="L59" s="32"/>
      <x:c r="M59" s="32"/>
      <x:c r="N59" s="32"/>
    </x:row>
    <x:row r="60">
      <x:c r="A60" s="32"/>
      <x:c r="B60" s="32"/>
      <x:c r="C60" s="32"/>
      <x:c r="D60" s="32"/>
      <x:c r="E60" s="32"/>
      <x:c r="F60" s="36"/>
      <x:c r="G60" s="32"/>
      <x:c r="H60" s="32"/>
      <x:c r="I60" s="32"/>
      <x:c r="J60" s="32"/>
      <x:c r="K60" s="32"/>
      <x:c r="L60" s="32"/>
      <x:c r="M60" s="32"/>
      <x:c r="N60" s="32"/>
    </x:row>
    <x:row r="61">
      <x:c r="A61" s="32"/>
      <x:c r="B61" s="32"/>
      <x:c r="C61" s="32"/>
      <x:c r="D61" s="32"/>
      <x:c r="E61" s="32"/>
      <x:c r="F61" s="36"/>
      <x:c r="G61" s="32"/>
      <x:c r="H61" s="32"/>
      <x:c r="I61" s="32"/>
      <x:c r="J61" s="32"/>
      <x:c r="K61" s="32"/>
      <x:c r="L61" s="32"/>
      <x:c r="M61" s="32"/>
      <x:c r="N61" s="32"/>
    </x:row>
    <x:row r="62">
      <x:c r="A62" s="32"/>
      <x:c r="B62" s="32"/>
      <x:c r="C62" s="32"/>
      <x:c r="D62" s="32"/>
      <x:c r="E62" s="32"/>
      <x:c r="F62" s="36"/>
      <x:c r="G62" s="32"/>
      <x:c r="H62" s="32"/>
      <x:c r="I62" s="32"/>
      <x:c r="J62" s="32"/>
      <x:c r="K62" s="32"/>
      <x:c r="L62" s="32"/>
      <x:c r="M62" s="32"/>
      <x:c r="N62" s="32"/>
    </x:row>
    <x:row r="63">
      <x:c r="A63" s="32"/>
      <x:c r="B63" s="32"/>
      <x:c r="C63" s="32"/>
      <x:c r="D63" s="32"/>
      <x:c r="E63" s="32"/>
      <x:c r="F63" s="36"/>
      <x:c r="G63" s="32"/>
      <x:c r="H63" s="32"/>
      <x:c r="I63" s="32"/>
      <x:c r="J63" s="32"/>
      <x:c r="K63" s="32"/>
      <x:c r="L63" s="32"/>
      <x:c r="M63" s="32"/>
      <x:c r="N63" s="32"/>
    </x:row>
    <x:row r="64">
      <x:c r="A64" s="32"/>
      <x:c r="B64" s="32"/>
      <x:c r="C64" s="32"/>
      <x:c r="D64" s="32"/>
      <x:c r="E64" s="32"/>
      <x:c r="F64" s="36"/>
      <x:c r="G64" s="32"/>
      <x:c r="H64" s="32"/>
      <x:c r="I64" s="32"/>
      <x:c r="J64" s="32"/>
      <x:c r="K64" s="32"/>
      <x:c r="L64" s="32"/>
      <x:c r="M64" s="32"/>
      <x:c r="N64" s="32"/>
    </x:row>
    <x:row r="65">
      <x:c r="A65" s="32"/>
      <x:c r="B65" s="32"/>
      <x:c r="C65" s="32"/>
      <x:c r="D65" s="32"/>
      <x:c r="E65" s="32"/>
      <x:c r="F65" s="36"/>
      <x:c r="G65" s="32"/>
      <x:c r="H65" s="32"/>
      <x:c r="I65" s="32"/>
      <x:c r="J65" s="32"/>
      <x:c r="K65" s="32"/>
      <x:c r="L65" s="32"/>
      <x:c r="M65" s="32"/>
      <x:c r="N65" s="32"/>
    </x:row>
    <x:row r="66">
      <x:c r="A66" s="32"/>
      <x:c r="B66" s="32"/>
      <x:c r="C66" s="32"/>
      <x:c r="D66" s="32"/>
      <x:c r="E66" s="32"/>
      <x:c r="F66" s="36"/>
      <x:c r="G66" s="32"/>
      <x:c r="H66" s="32"/>
      <x:c r="I66" s="32"/>
      <x:c r="J66" s="32"/>
      <x:c r="K66" s="32"/>
      <x:c r="L66" s="32"/>
      <x:c r="M66" s="32"/>
      <x:c r="N66" s="32"/>
    </x:row>
    <x:row r="67">
      <x:c r="A67" s="32"/>
      <x:c r="B67" s="32"/>
      <x:c r="C67" s="32"/>
      <x:c r="D67" s="32"/>
      <x:c r="E67" s="32"/>
      <x:c r="F67" s="36"/>
      <x:c r="G67" s="32"/>
      <x:c r="H67" s="32"/>
      <x:c r="I67" s="32"/>
      <x:c r="J67" s="32"/>
      <x:c r="K67" s="32"/>
      <x:c r="L67" s="32"/>
      <x:c r="M67" s="32"/>
      <x:c r="N67" s="32"/>
    </x:row>
    <x:row r="68">
      <x:c r="A68" s="32"/>
      <x:c r="B68" s="32"/>
      <x:c r="C68" s="32"/>
      <x:c r="D68" s="32"/>
      <x:c r="E68" s="32"/>
      <x:c r="F68" s="36"/>
      <x:c r="G68" s="32"/>
      <x:c r="H68" s="32"/>
      <x:c r="I68" s="32"/>
      <x:c r="J68" s="32"/>
      <x:c r="K68" s="32"/>
      <x:c r="L68" s="32"/>
      <x:c r="M68" s="32"/>
      <x:c r="N68" s="32"/>
    </x:row>
    <x:row r="69">
      <x:c r="A69" s="32"/>
      <x:c r="B69" s="32"/>
      <x:c r="C69" s="32"/>
      <x:c r="D69" s="32"/>
      <x:c r="E69" s="32"/>
      <x:c r="F69" s="36"/>
      <x:c r="G69" s="32"/>
      <x:c r="H69" s="32"/>
      <x:c r="I69" s="32"/>
      <x:c r="J69" s="32"/>
      <x:c r="K69" s="32"/>
      <x:c r="L69" s="32"/>
      <x:c r="M69" s="32"/>
      <x:c r="N69" s="32"/>
    </x:row>
    <x:row r="70">
      <x:c r="A70" s="32"/>
      <x:c r="B70" s="32"/>
      <x:c r="C70" s="32"/>
      <x:c r="D70" s="32"/>
      <x:c r="E70" s="32"/>
      <x:c r="F70" s="36"/>
      <x:c r="G70" s="32"/>
      <x:c r="H70" s="32"/>
      <x:c r="I70" s="32"/>
      <x:c r="J70" s="32"/>
      <x:c r="K70" s="32"/>
      <x:c r="L70" s="32"/>
      <x:c r="M70" s="32"/>
      <x:c r="N70" s="32"/>
    </x:row>
    <x:row r="71">
      <x:c r="A71" s="32"/>
      <x:c r="B71" s="32"/>
      <x:c r="C71" s="32"/>
      <x:c r="D71" s="32"/>
      <x:c r="E71" s="32"/>
      <x:c r="F71" s="36"/>
      <x:c r="G71" s="32"/>
      <x:c r="H71" s="32"/>
      <x:c r="I71" s="32"/>
      <x:c r="J71" s="32"/>
      <x:c r="K71" s="32"/>
      <x:c r="L71" s="32"/>
      <x:c r="M71" s="32"/>
      <x:c r="N71" s="32"/>
    </x:row>
    <x:row r="72">
      <x:c r="A72" s="32"/>
      <x:c r="B72" s="32"/>
      <x:c r="C72" s="32"/>
      <x:c r="D72" s="32"/>
      <x:c r="E72" s="32"/>
      <x:c r="F72" s="36"/>
      <x:c r="G72" s="32"/>
      <x:c r="H72" s="32"/>
      <x:c r="I72" s="32"/>
      <x:c r="J72" s="32"/>
      <x:c r="K72" s="32"/>
      <x:c r="L72" s="32"/>
      <x:c r="M72" s="32"/>
      <x:c r="N72" s="32"/>
    </x:row>
    <x:row r="73">
      <x:c r="A73" s="32"/>
      <x:c r="B73" s="32"/>
      <x:c r="C73" s="32"/>
      <x:c r="D73" s="32"/>
      <x:c r="E73" s="32"/>
      <x:c r="F73" s="36"/>
      <x:c r="G73" s="32"/>
      <x:c r="H73" s="32"/>
      <x:c r="I73" s="32"/>
      <x:c r="J73" s="32"/>
      <x:c r="K73" s="32"/>
      <x:c r="L73" s="32"/>
      <x:c r="M73" s="32"/>
      <x:c r="N73" s="32"/>
    </x:row>
    <x:row r="74">
      <x:c r="A74" s="32"/>
      <x:c r="B74" s="32"/>
      <x:c r="C74" s="32"/>
      <x:c r="D74" s="32"/>
      <x:c r="E74" s="32"/>
      <x:c r="F74" s="36"/>
      <x:c r="G74" s="32"/>
      <x:c r="H74" s="32"/>
      <x:c r="I74" s="32"/>
      <x:c r="J74" s="32"/>
      <x:c r="K74" s="32"/>
      <x:c r="L74" s="32"/>
      <x:c r="M74" s="32"/>
      <x:c r="N74" s="32"/>
    </x:row>
    <x:row r="75">
      <x:c r="A75" s="32"/>
      <x:c r="B75" s="32"/>
      <x:c r="C75" s="32"/>
      <x:c r="D75" s="32"/>
      <x:c r="E75" s="32"/>
      <x:c r="F75" s="36"/>
      <x:c r="G75" s="32"/>
      <x:c r="H75" s="32"/>
      <x:c r="I75" s="32"/>
      <x:c r="J75" s="32"/>
      <x:c r="K75" s="32"/>
      <x:c r="L75" s="32"/>
      <x:c r="M75" s="32"/>
      <x:c r="N75" s="32"/>
    </x:row>
    <x:row r="76">
      <x:c r="A76" s="32"/>
      <x:c r="B76" s="32"/>
      <x:c r="C76" s="32"/>
      <x:c r="D76" s="32"/>
      <x:c r="E76" s="32"/>
      <x:c r="F76" s="36"/>
      <x:c r="G76" s="32"/>
      <x:c r="H76" s="32"/>
      <x:c r="I76" s="32"/>
      <x:c r="J76" s="32"/>
      <x:c r="K76" s="32"/>
      <x:c r="L76" s="32"/>
      <x:c r="M76" s="32"/>
      <x:c r="N76" s="32"/>
    </x:row>
    <x:row r="77">
      <x:c r="A77" s="32"/>
      <x:c r="B77" s="32"/>
      <x:c r="C77" s="32"/>
      <x:c r="D77" s="32"/>
      <x:c r="E77" s="32"/>
      <x:c r="F77" s="36"/>
      <x:c r="G77" s="32"/>
      <x:c r="H77" s="32"/>
      <x:c r="I77" s="32"/>
      <x:c r="J77" s="32"/>
      <x:c r="K77" s="32"/>
      <x:c r="L77" s="32"/>
      <x:c r="M77" s="32"/>
      <x:c r="N77" s="32"/>
    </x:row>
    <x:row r="78">
      <x:c r="A78" s="32"/>
      <x:c r="B78" s="32"/>
      <x:c r="C78" s="32"/>
      <x:c r="D78" s="32"/>
      <x:c r="E78" s="32"/>
      <x:c r="F78" s="36"/>
      <x:c r="G78" s="32"/>
      <x:c r="H78" s="32"/>
      <x:c r="I78" s="32"/>
      <x:c r="J78" s="32"/>
      <x:c r="K78" s="32"/>
      <x:c r="L78" s="32"/>
      <x:c r="M78" s="32"/>
      <x:c r="N78" s="32"/>
    </x:row>
    <x:row r="79">
      <x:c r="A79" s="32"/>
      <x:c r="B79" s="32"/>
      <x:c r="C79" s="32"/>
      <x:c r="D79" s="32"/>
      <x:c r="E79" s="32"/>
      <x:c r="F79" s="36"/>
      <x:c r="G79" s="32"/>
      <x:c r="H79" s="32"/>
      <x:c r="I79" s="32"/>
      <x:c r="J79" s="32"/>
      <x:c r="K79" s="32"/>
      <x:c r="L79" s="32"/>
      <x:c r="M79" s="32"/>
      <x:c r="N79" s="32"/>
    </x:row>
    <x:row r="80">
      <x:c r="A80" s="32"/>
      <x:c r="B80" s="32"/>
      <x:c r="C80" s="32"/>
      <x:c r="D80" s="32"/>
      <x:c r="E80" s="32"/>
      <x:c r="F80" s="36"/>
      <x:c r="G80" s="32"/>
      <x:c r="H80" s="32"/>
      <x:c r="I80" s="32"/>
      <x:c r="J80" s="32"/>
      <x:c r="K80" s="32"/>
      <x:c r="L80" s="32"/>
      <x:c r="M80" s="32"/>
      <x:c r="N80" s="32"/>
    </x:row>
    <x:row r="81">
      <x:c r="A81" s="32"/>
      <x:c r="B81" s="32"/>
      <x:c r="C81" s="32"/>
      <x:c r="D81" s="32"/>
      <x:c r="E81" s="32"/>
      <x:c r="F81" s="36"/>
      <x:c r="G81" s="32"/>
      <x:c r="H81" s="32"/>
      <x:c r="I81" s="32"/>
      <x:c r="J81" s="32"/>
      <x:c r="K81" s="32"/>
      <x:c r="L81" s="32"/>
      <x:c r="M81" s="32"/>
      <x:c r="N81" s="32"/>
    </x:row>
    <x:row r="82">
      <x:c r="A82" s="32"/>
      <x:c r="B82" s="32"/>
      <x:c r="C82" s="32"/>
      <x:c r="D82" s="32"/>
      <x:c r="E82" s="32"/>
      <x:c r="F82" s="36"/>
      <x:c r="G82" s="32"/>
      <x:c r="H82" s="32"/>
      <x:c r="I82" s="32"/>
      <x:c r="J82" s="32"/>
      <x:c r="K82" s="32"/>
      <x:c r="L82" s="32"/>
      <x:c r="M82" s="32"/>
      <x:c r="N82" s="32"/>
    </x:row>
    <x:row r="83">
      <x:c r="A83" s="32"/>
      <x:c r="B83" s="32"/>
      <x:c r="C83" s="32"/>
      <x:c r="D83" s="32"/>
      <x:c r="E83" s="32"/>
      <x:c r="F83" s="36"/>
      <x:c r="G83" s="32"/>
      <x:c r="H83" s="32"/>
      <x:c r="I83" s="32"/>
      <x:c r="J83" s="32"/>
      <x:c r="K83" s="32"/>
      <x:c r="L83" s="32"/>
      <x:c r="M83" s="32"/>
      <x:c r="N83" s="32"/>
    </x:row>
    <x:row r="84">
      <x:c r="A84" s="32"/>
      <x:c r="B84" s="32"/>
      <x:c r="C84" s="32"/>
      <x:c r="D84" s="32"/>
      <x:c r="E84" s="32"/>
      <x:c r="F84" s="36"/>
      <x:c r="G84" s="32"/>
      <x:c r="H84" s="32"/>
      <x:c r="I84" s="32"/>
      <x:c r="J84" s="32"/>
      <x:c r="K84" s="32"/>
      <x:c r="L84" s="32"/>
      <x:c r="M84" s="32"/>
      <x:c r="N84" s="32"/>
    </x:row>
    <x:row r="85">
      <x:c r="A85" s="32"/>
      <x:c r="B85" s="32"/>
      <x:c r="C85" s="32"/>
      <x:c r="D85" s="32"/>
      <x:c r="E85" s="32"/>
      <x:c r="F85" s="36"/>
      <x:c r="G85" s="32"/>
      <x:c r="H85" s="32"/>
      <x:c r="I85" s="32"/>
      <x:c r="J85" s="32"/>
      <x:c r="K85" s="32"/>
      <x:c r="L85" s="32"/>
      <x:c r="M85" s="32"/>
      <x:c r="N85" s="32"/>
    </x:row>
    <x:row r="86">
      <x:c r="A86" s="32"/>
      <x:c r="B86" s="32"/>
      <x:c r="C86" s="32"/>
      <x:c r="D86" s="32"/>
      <x:c r="E86" s="32"/>
      <x:c r="F86" s="36"/>
      <x:c r="G86" s="32"/>
      <x:c r="H86" s="32"/>
      <x:c r="I86" s="32"/>
      <x:c r="J86" s="32"/>
      <x:c r="K86" s="32"/>
      <x:c r="L86" s="32"/>
      <x:c r="M86" s="32"/>
      <x:c r="N86" s="32"/>
    </x:row>
    <x:row r="87">
      <x:c r="A87" s="32"/>
      <x:c r="B87" s="32"/>
      <x:c r="C87" s="32"/>
      <x:c r="D87" s="32"/>
      <x:c r="E87" s="32"/>
      <x:c r="F87" s="36"/>
      <x:c r="G87" s="32"/>
      <x:c r="H87" s="32"/>
      <x:c r="I87" s="32"/>
      <x:c r="J87" s="32"/>
      <x:c r="K87" s="32"/>
      <x:c r="L87" s="32"/>
      <x:c r="M87" s="32"/>
      <x:c r="N87" s="32"/>
    </x:row>
    <x:row r="88">
      <x:c r="A88" s="32"/>
      <x:c r="B88" s="32"/>
      <x:c r="C88" s="32"/>
      <x:c r="D88" s="32"/>
      <x:c r="E88" s="32"/>
      <x:c r="F88" s="36"/>
      <x:c r="G88" s="32"/>
      <x:c r="H88" s="32"/>
      <x:c r="I88" s="32"/>
      <x:c r="J88" s="32"/>
      <x:c r="K88" s="32"/>
      <x:c r="L88" s="32"/>
      <x:c r="M88" s="32"/>
      <x:c r="N88" s="32"/>
    </x:row>
    <x:row r="89">
      <x:c r="A89" s="32"/>
      <x:c r="B89" s="32"/>
      <x:c r="C89" s="32"/>
      <x:c r="D89" s="32"/>
      <x:c r="E89" s="32"/>
      <x:c r="F89" s="36"/>
      <x:c r="G89" s="32"/>
      <x:c r="H89" s="32"/>
      <x:c r="I89" s="32"/>
      <x:c r="J89" s="32"/>
      <x:c r="K89" s="32"/>
      <x:c r="L89" s="32"/>
      <x:c r="M89" s="32"/>
      <x:c r="N89" s="32"/>
    </x:row>
    <x:row r="90">
      <x:c r="A90" s="32"/>
      <x:c r="B90" s="32"/>
      <x:c r="C90" s="32"/>
      <x:c r="D90" s="32"/>
      <x:c r="E90" s="32"/>
      <x:c r="F90" s="36"/>
      <x:c r="G90" s="32"/>
      <x:c r="H90" s="32"/>
      <x:c r="I90" s="32"/>
      <x:c r="J90" s="32"/>
      <x:c r="K90" s="32"/>
      <x:c r="L90" s="32"/>
      <x:c r="M90" s="32"/>
      <x:c r="N90" s="32"/>
    </x:row>
    <x:row r="91">
      <x:c r="A91" s="32"/>
      <x:c r="B91" s="32"/>
      <x:c r="C91" s="32"/>
      <x:c r="D91" s="32"/>
      <x:c r="E91" s="32"/>
      <x:c r="F91" s="36"/>
      <x:c r="G91" s="32"/>
      <x:c r="H91" s="32"/>
      <x:c r="I91" s="32"/>
      <x:c r="J91" s="32"/>
      <x:c r="K91" s="32"/>
      <x:c r="L91" s="32"/>
      <x:c r="M91" s="32"/>
      <x:c r="N91" s="32"/>
    </x:row>
    <x:row r="92">
      <x:c r="A92" s="32"/>
      <x:c r="B92" s="32"/>
      <x:c r="C92" s="32"/>
      <x:c r="D92" s="32"/>
      <x:c r="E92" s="32"/>
      <x:c r="F92" s="36"/>
      <x:c r="G92" s="32"/>
      <x:c r="H92" s="32"/>
      <x:c r="I92" s="32"/>
      <x:c r="J92" s="32"/>
      <x:c r="K92" s="32"/>
      <x:c r="L92" s="32"/>
      <x:c r="M92" s="32"/>
      <x:c r="N92" s="32"/>
    </x:row>
    <x:row r="93">
      <x:c r="A93" s="32"/>
      <x:c r="B93" s="32"/>
      <x:c r="C93" s="32"/>
      <x:c r="D93" s="32"/>
      <x:c r="E93" s="32"/>
      <x:c r="F93" s="36"/>
      <x:c r="G93" s="32"/>
      <x:c r="H93" s="32"/>
      <x:c r="I93" s="32"/>
      <x:c r="J93" s="32"/>
      <x:c r="K93" s="32"/>
      <x:c r="L93" s="32"/>
      <x:c r="M93" s="32"/>
      <x:c r="N93" s="32"/>
    </x:row>
    <x:row r="94">
      <x:c r="A94" s="32"/>
      <x:c r="B94" s="32"/>
      <x:c r="C94" s="32"/>
      <x:c r="D94" s="32"/>
      <x:c r="E94" s="32"/>
      <x:c r="F94" s="36"/>
      <x:c r="G94" s="32"/>
      <x:c r="H94" s="32"/>
      <x:c r="I94" s="32"/>
      <x:c r="J94" s="32"/>
      <x:c r="K94" s="32"/>
      <x:c r="L94" s="32"/>
      <x:c r="M94" s="32"/>
      <x:c r="N94" s="32"/>
    </x:row>
    <x:row r="95">
      <x:c r="A95" s="32"/>
      <x:c r="B95" s="32"/>
      <x:c r="C95" s="32"/>
      <x:c r="D95" s="32"/>
      <x:c r="E95" s="32"/>
      <x:c r="F95" s="36"/>
      <x:c r="G95" s="32"/>
      <x:c r="H95" s="32"/>
      <x:c r="I95" s="32"/>
      <x:c r="J95" s="32"/>
      <x:c r="K95" s="32"/>
      <x:c r="L95" s="32"/>
      <x:c r="M95" s="32"/>
      <x:c r="N95" s="32"/>
    </x:row>
    <x:row r="96">
      <x:c r="A96" s="32"/>
      <x:c r="B96" s="32"/>
      <x:c r="C96" s="32"/>
      <x:c r="D96" s="32"/>
      <x:c r="E96" s="32"/>
      <x:c r="F96" s="36"/>
      <x:c r="G96" s="32"/>
      <x:c r="H96" s="32"/>
      <x:c r="I96" s="32"/>
      <x:c r="J96" s="32"/>
      <x:c r="K96" s="32"/>
      <x:c r="L96" s="32"/>
      <x:c r="M96" s="32"/>
      <x:c r="N96" s="32"/>
    </x:row>
    <x:row r="97">
      <x:c r="A97" s="32"/>
      <x:c r="B97" s="32"/>
      <x:c r="C97" s="32"/>
      <x:c r="D97" s="32"/>
      <x:c r="E97" s="32"/>
      <x:c r="F97" s="36"/>
      <x:c r="G97" s="32"/>
      <x:c r="H97" s="32"/>
      <x:c r="I97" s="32"/>
      <x:c r="J97" s="32"/>
      <x:c r="K97" s="32"/>
      <x:c r="L97" s="32"/>
      <x:c r="M97" s="32"/>
      <x:c r="N97" s="32"/>
    </x:row>
    <x:row r="98">
      <x:c r="A98" s="32"/>
      <x:c r="B98" s="32"/>
      <x:c r="C98" s="32"/>
      <x:c r="D98" s="32"/>
      <x:c r="E98" s="32"/>
      <x:c r="F98" s="36"/>
      <x:c r="G98" s="32"/>
      <x:c r="H98" s="32"/>
      <x:c r="I98" s="32"/>
      <x:c r="J98" s="32"/>
      <x:c r="K98" s="32"/>
      <x:c r="L98" s="32"/>
      <x:c r="M98" s="32"/>
      <x:c r="N98" s="32"/>
    </x:row>
    <x:row r="99">
      <x:c r="A99" s="32"/>
      <x:c r="B99" s="32"/>
      <x:c r="C99" s="32"/>
      <x:c r="D99" s="32"/>
      <x:c r="E99" s="32"/>
      <x:c r="F99" s="36"/>
      <x:c r="G99" s="32"/>
      <x:c r="H99" s="32"/>
      <x:c r="I99" s="32"/>
      <x:c r="J99" s="32"/>
      <x:c r="K99" s="32"/>
      <x:c r="L99" s="32"/>
      <x:c r="M99" s="32"/>
      <x:c r="N99" s="32"/>
    </x:row>
    <x:row r="100">
      <x:c r="A100" s="32"/>
      <x:c r="B100" s="32"/>
      <x:c r="C100" s="32"/>
      <x:c r="D100" s="32"/>
      <x:c r="E100" s="32"/>
      <x:c r="F100" s="36"/>
      <x:c r="G100" s="32"/>
      <x:c r="H100" s="32"/>
      <x:c r="I100" s="32"/>
      <x:c r="J100" s="32"/>
      <x:c r="K100" s="32"/>
      <x:c r="L100" s="32"/>
      <x:c r="M100" s="32"/>
      <x:c r="N100" s="32"/>
    </x:row>
    <x:row r="101">
      <x:c r="A101" s="32"/>
      <x:c r="B101" s="32"/>
      <x:c r="C101" s="32"/>
      <x:c r="D101" s="32"/>
      <x:c r="E101" s="32"/>
      <x:c r="F101" s="36"/>
      <x:c r="G101" s="32"/>
      <x:c r="H101" s="32"/>
      <x:c r="I101" s="32"/>
      <x:c r="J101" s="32"/>
      <x:c r="K101" s="32"/>
      <x:c r="L101" s="32"/>
      <x:c r="M101" s="32"/>
      <x:c r="N101" s="32"/>
    </x:row>
    <x:row r="102">
      <x:c r="A102" s="32"/>
      <x:c r="B102" s="32"/>
      <x:c r="C102" s="32"/>
      <x:c r="D102" s="32"/>
      <x:c r="E102" s="32"/>
      <x:c r="F102" s="36"/>
      <x:c r="G102" s="32"/>
      <x:c r="H102" s="32"/>
      <x:c r="I102" s="32"/>
      <x:c r="J102" s="32"/>
      <x:c r="K102" s="32"/>
      <x:c r="L102" s="32"/>
      <x:c r="M102" s="32"/>
      <x:c r="N102" s="32"/>
    </x:row>
    <x:row r="103">
      <x:c r="A103" s="32"/>
      <x:c r="B103" s="32"/>
      <x:c r="C103" s="32"/>
      <x:c r="D103" s="32"/>
      <x:c r="E103" s="32"/>
      <x:c r="F103" s="36"/>
      <x:c r="G103" s="32"/>
      <x:c r="H103" s="32"/>
      <x:c r="I103" s="32"/>
      <x:c r="J103" s="32"/>
      <x:c r="K103" s="32"/>
      <x:c r="L103" s="32"/>
      <x:c r="M103" s="32"/>
      <x:c r="N103" s="32"/>
    </x:row>
    <x:row r="104">
      <x:c r="A104" s="32"/>
      <x:c r="B104" s="32"/>
      <x:c r="C104" s="32"/>
      <x:c r="D104" s="32"/>
      <x:c r="E104" s="32"/>
      <x:c r="F104" s="36"/>
      <x:c r="G104" s="32"/>
      <x:c r="H104" s="32"/>
      <x:c r="I104" s="32"/>
      <x:c r="J104" s="32"/>
      <x:c r="K104" s="32"/>
      <x:c r="L104" s="32"/>
      <x:c r="M104" s="32"/>
      <x:c r="N104" s="32"/>
    </x:row>
    <x:row r="105">
      <x:c r="A105" s="32"/>
      <x:c r="B105" s="32"/>
      <x:c r="C105" s="32"/>
      <x:c r="D105" s="32"/>
      <x:c r="E105" s="32"/>
      <x:c r="F105" s="36"/>
      <x:c r="G105" s="32"/>
      <x:c r="H105" s="32"/>
      <x:c r="I105" s="32"/>
      <x:c r="J105" s="32"/>
      <x:c r="K105" s="32"/>
      <x:c r="L105" s="32"/>
      <x:c r="M105" s="32"/>
      <x:c r="N105" s="32"/>
    </x:row>
    <x:row r="106">
      <x:c r="A106" s="32"/>
      <x:c r="B106" s="32"/>
      <x:c r="C106" s="32"/>
      <x:c r="D106" s="32"/>
      <x:c r="E106" s="32"/>
      <x:c r="F106" s="36"/>
      <x:c r="G106" s="32"/>
      <x:c r="H106" s="32"/>
      <x:c r="I106" s="32"/>
      <x:c r="J106" s="32"/>
      <x:c r="K106" s="32"/>
      <x:c r="L106" s="32"/>
      <x:c r="M106" s="32"/>
      <x:c r="N106" s="32"/>
    </x:row>
    <x:row r="107">
      <x:c r="A107" s="32"/>
      <x:c r="B107" s="32"/>
      <x:c r="C107" s="32"/>
      <x:c r="D107" s="32"/>
      <x:c r="E107" s="32"/>
      <x:c r="F107" s="36"/>
      <x:c r="G107" s="32"/>
      <x:c r="H107" s="32"/>
      <x:c r="I107" s="32"/>
      <x:c r="J107" s="32"/>
      <x:c r="K107" s="32"/>
      <x:c r="L107" s="32"/>
      <x:c r="M107" s="32"/>
      <x:c r="N107" s="32"/>
    </x:row>
    <x:row r="108">
      <x:c r="A108" s="32"/>
      <x:c r="B108" s="32"/>
      <x:c r="C108" s="32"/>
      <x:c r="D108" s="32"/>
      <x:c r="E108" s="32"/>
      <x:c r="F108" s="36"/>
      <x:c r="G108" s="32"/>
      <x:c r="H108" s="32"/>
      <x:c r="I108" s="32"/>
      <x:c r="J108" s="32"/>
      <x:c r="K108" s="32"/>
      <x:c r="L108" s="32"/>
      <x:c r="M108" s="32"/>
      <x:c r="N108" s="32"/>
    </x:row>
    <x:row r="109">
      <x:c r="A109" s="32"/>
      <x:c r="B109" s="32"/>
      <x:c r="C109" s="32"/>
      <x:c r="D109" s="32"/>
      <x:c r="E109" s="32"/>
      <x:c r="F109" s="36"/>
      <x:c r="G109" s="32"/>
      <x:c r="H109" s="32"/>
      <x:c r="I109" s="32"/>
      <x:c r="J109" s="32"/>
      <x:c r="K109" s="32"/>
      <x:c r="L109" s="32"/>
      <x:c r="M109" s="32"/>
      <x:c r="N109" s="32"/>
    </x:row>
    <x:row r="110">
      <x:c r="A110" s="32"/>
      <x:c r="B110" s="32"/>
      <x:c r="C110" s="32"/>
      <x:c r="D110" s="32"/>
      <x:c r="E110" s="32"/>
      <x:c r="F110" s="36"/>
      <x:c r="G110" s="32"/>
      <x:c r="H110" s="32"/>
      <x:c r="I110" s="32"/>
      <x:c r="J110" s="32"/>
      <x:c r="K110" s="32"/>
      <x:c r="L110" s="32"/>
      <x:c r="M110" s="32"/>
      <x:c r="N110" s="32"/>
    </x:row>
    <x:row r="111">
      <x:c r="A111" s="32"/>
      <x:c r="B111" s="32"/>
      <x:c r="C111" s="32"/>
      <x:c r="D111" s="32"/>
      <x:c r="E111" s="32"/>
      <x:c r="F111" s="36"/>
      <x:c r="G111" s="32"/>
      <x:c r="H111" s="32"/>
      <x:c r="I111" s="32"/>
      <x:c r="J111" s="32"/>
      <x:c r="K111" s="32"/>
      <x:c r="L111" s="32"/>
      <x:c r="M111" s="32"/>
      <x:c r="N111" s="32"/>
    </x:row>
    <x:row r="112">
      <x:c r="A112" s="32"/>
      <x:c r="B112" s="32"/>
      <x:c r="C112" s="32"/>
      <x:c r="D112" s="32"/>
      <x:c r="E112" s="32"/>
      <x:c r="F112" s="36"/>
      <x:c r="G112" s="32"/>
      <x:c r="H112" s="32"/>
      <x:c r="I112" s="32"/>
      <x:c r="J112" s="32"/>
      <x:c r="K112" s="32"/>
      <x:c r="L112" s="32"/>
      <x:c r="M112" s="32"/>
      <x:c r="N112" s="32"/>
    </x:row>
    <x:row r="113">
      <x:c r="A113" s="32"/>
      <x:c r="B113" s="32"/>
      <x:c r="C113" s="32"/>
      <x:c r="D113" s="32"/>
      <x:c r="E113" s="32"/>
      <x:c r="F113" s="36"/>
      <x:c r="G113" s="32"/>
      <x:c r="H113" s="32"/>
      <x:c r="I113" s="32"/>
      <x:c r="J113" s="32"/>
      <x:c r="K113" s="32"/>
      <x:c r="L113" s="32"/>
      <x:c r="M113" s="32"/>
      <x:c r="N113" s="32"/>
    </x:row>
    <x:row r="114">
      <x:c r="A114" s="32"/>
      <x:c r="B114" s="32"/>
      <x:c r="C114" s="32"/>
      <x:c r="D114" s="32"/>
      <x:c r="E114" s="32"/>
      <x:c r="F114" s="36"/>
      <x:c r="G114" s="32"/>
      <x:c r="H114" s="32"/>
      <x:c r="I114" s="32"/>
      <x:c r="J114" s="32"/>
      <x:c r="K114" s="32"/>
      <x:c r="L114" s="32"/>
      <x:c r="M114" s="32"/>
      <x:c r="N114" s="32"/>
    </x:row>
    <x:row r="115">
      <x:c r="A115" s="32"/>
      <x:c r="B115" s="32"/>
      <x:c r="C115" s="32"/>
      <x:c r="D115" s="32"/>
      <x:c r="E115" s="32"/>
      <x:c r="F115" s="36"/>
      <x:c r="G115" s="32"/>
      <x:c r="H115" s="32"/>
      <x:c r="I115" s="32"/>
      <x:c r="J115" s="32"/>
      <x:c r="K115" s="32"/>
      <x:c r="L115" s="32"/>
      <x:c r="M115" s="32"/>
      <x:c r="N115" s="32"/>
    </x:row>
    <x:row r="116">
      <x:c r="A116" s="32"/>
      <x:c r="B116" s="32"/>
      <x:c r="C116" s="32"/>
      <x:c r="D116" s="32"/>
      <x:c r="E116" s="32"/>
      <x:c r="F116" s="36"/>
      <x:c r="G116" s="32"/>
      <x:c r="H116" s="32"/>
      <x:c r="I116" s="32"/>
      <x:c r="J116" s="32"/>
      <x:c r="K116" s="32"/>
      <x:c r="L116" s="32"/>
      <x:c r="M116" s="32"/>
      <x:c r="N116" s="32"/>
    </x:row>
    <x:row r="117">
      <x:c r="A117" s="32"/>
      <x:c r="B117" s="32"/>
      <x:c r="C117" s="32"/>
      <x:c r="D117" s="32"/>
      <x:c r="E117" s="32"/>
      <x:c r="F117" s="36"/>
      <x:c r="G117" s="32"/>
      <x:c r="H117" s="32"/>
      <x:c r="I117" s="32"/>
      <x:c r="J117" s="32"/>
      <x:c r="K117" s="32"/>
      <x:c r="L117" s="32"/>
      <x:c r="M117" s="32"/>
      <x:c r="N117" s="32"/>
    </x:row>
    <x:row r="118">
      <x:c r="A118" s="32"/>
      <x:c r="B118" s="32"/>
      <x:c r="C118" s="32"/>
      <x:c r="D118" s="32"/>
      <x:c r="E118" s="32"/>
      <x:c r="F118" s="36"/>
      <x:c r="G118" s="32"/>
      <x:c r="H118" s="32"/>
      <x:c r="I118" s="32"/>
      <x:c r="J118" s="32"/>
      <x:c r="K118" s="32"/>
      <x:c r="L118" s="32"/>
      <x:c r="M118" s="32"/>
      <x:c r="N118" s="32"/>
    </x:row>
    <x:row r="119">
      <x:c r="A119" s="32"/>
      <x:c r="B119" s="32"/>
      <x:c r="C119" s="32"/>
      <x:c r="D119" s="32"/>
      <x:c r="E119" s="32"/>
      <x:c r="F119" s="36"/>
      <x:c r="G119" s="32"/>
      <x:c r="H119" s="32"/>
      <x:c r="I119" s="32"/>
      <x:c r="J119" s="32"/>
      <x:c r="K119" s="32"/>
      <x:c r="L119" s="32"/>
      <x:c r="M119" s="32"/>
      <x:c r="N119" s="32"/>
    </x:row>
    <x:row r="120">
      <x:c r="A120" s="32"/>
      <x:c r="B120" s="32"/>
      <x:c r="C120" s="32"/>
      <x:c r="D120" s="32"/>
      <x:c r="E120" s="32"/>
      <x:c r="F120" s="36"/>
      <x:c r="G120" s="32"/>
      <x:c r="H120" s="32"/>
      <x:c r="I120" s="32"/>
      <x:c r="J120" s="32"/>
      <x:c r="K120" s="32"/>
      <x:c r="L120" s="32"/>
      <x:c r="M120" s="32"/>
      <x:c r="N120" s="32"/>
    </x:row>
    <x:row r="121">
      <x:c r="A121" s="32"/>
      <x:c r="B121" s="32"/>
      <x:c r="C121" s="32"/>
      <x:c r="D121" s="32"/>
      <x:c r="E121" s="32"/>
      <x:c r="F121" s="36"/>
      <x:c r="G121" s="32"/>
      <x:c r="H121" s="32"/>
      <x:c r="I121" s="32"/>
      <x:c r="J121" s="32"/>
      <x:c r="K121" s="32"/>
      <x:c r="L121" s="32"/>
      <x:c r="M121" s="32"/>
      <x:c r="N121" s="32"/>
    </x:row>
    <x:row r="122">
      <x:c r="A122" s="32"/>
      <x:c r="B122" s="32"/>
      <x:c r="C122" s="32"/>
      <x:c r="D122" s="32"/>
      <x:c r="E122" s="32"/>
      <x:c r="F122" s="36"/>
      <x:c r="G122" s="32"/>
      <x:c r="H122" s="32"/>
      <x:c r="I122" s="32"/>
      <x:c r="J122" s="32"/>
      <x:c r="K122" s="32"/>
      <x:c r="L122" s="32"/>
      <x:c r="M122" s="32"/>
      <x:c r="N122" s="32"/>
    </x:row>
    <x:row r="123">
      <x:c r="A123" s="32"/>
      <x:c r="B123" s="32"/>
      <x:c r="C123" s="32"/>
      <x:c r="D123" s="32"/>
      <x:c r="E123" s="32"/>
      <x:c r="F123" s="36"/>
      <x:c r="G123" s="32"/>
      <x:c r="H123" s="32"/>
      <x:c r="I123" s="32"/>
      <x:c r="J123" s="32"/>
      <x:c r="K123" s="32"/>
      <x:c r="L123" s="32"/>
      <x:c r="M123" s="32"/>
      <x:c r="N123" s="32"/>
    </x:row>
    <x:row r="124">
      <x:c r="A124" s="32"/>
      <x:c r="B124" s="32"/>
      <x:c r="C124" s="32"/>
      <x:c r="D124" s="32"/>
      <x:c r="E124" s="32"/>
      <x:c r="F124" s="36"/>
      <x:c r="G124" s="32"/>
      <x:c r="H124" s="32"/>
      <x:c r="I124" s="32"/>
      <x:c r="J124" s="32"/>
      <x:c r="K124" s="32"/>
      <x:c r="L124" s="32"/>
      <x:c r="M124" s="32"/>
      <x:c r="N124" s="32"/>
    </x:row>
    <x:row r="125">
      <x:c r="A125" s="32"/>
      <x:c r="B125" s="32"/>
      <x:c r="C125" s="32"/>
      <x:c r="D125" s="32"/>
      <x:c r="E125" s="32"/>
      <x:c r="F125" s="36"/>
      <x:c r="G125" s="32"/>
      <x:c r="H125" s="32"/>
      <x:c r="I125" s="32"/>
      <x:c r="J125" s="32"/>
      <x:c r="K125" s="32"/>
      <x:c r="L125" s="32"/>
      <x:c r="M125" s="32"/>
      <x:c r="N125" s="32"/>
    </x:row>
    <x:row r="126">
      <x:c r="A126" s="32"/>
      <x:c r="B126" s="32"/>
      <x:c r="C126" s="32"/>
      <x:c r="D126" s="32"/>
      <x:c r="E126" s="32"/>
      <x:c r="F126" s="36"/>
      <x:c r="G126" s="32"/>
      <x:c r="H126" s="32"/>
      <x:c r="I126" s="32"/>
      <x:c r="J126" s="32"/>
      <x:c r="K126" s="32"/>
      <x:c r="L126" s="32"/>
      <x:c r="M126" s="32"/>
      <x:c r="N126" s="32"/>
    </x:row>
    <x:row r="127">
      <x:c r="A127" s="32"/>
      <x:c r="B127" s="32"/>
      <x:c r="C127" s="32"/>
      <x:c r="D127" s="32"/>
      <x:c r="E127" s="32"/>
      <x:c r="F127" s="36"/>
      <x:c r="G127" s="32"/>
      <x:c r="H127" s="32"/>
      <x:c r="I127" s="32"/>
      <x:c r="J127" s="32"/>
      <x:c r="K127" s="32"/>
      <x:c r="L127" s="32"/>
      <x:c r="M127" s="32"/>
      <x:c r="N127" s="32"/>
    </x:row>
    <x:row r="128">
      <x:c r="A128" s="32"/>
      <x:c r="B128" s="32"/>
      <x:c r="C128" s="32"/>
      <x:c r="D128" s="32"/>
      <x:c r="E128" s="32"/>
      <x:c r="F128" s="36"/>
      <x:c r="G128" s="32"/>
      <x:c r="H128" s="32"/>
      <x:c r="I128" s="32"/>
      <x:c r="J128" s="32"/>
      <x:c r="K128" s="32"/>
      <x:c r="L128" s="32"/>
      <x:c r="M128" s="32"/>
      <x:c r="N128" s="32"/>
    </x:row>
    <x:row r="129">
      <x:c r="A129" s="32"/>
      <x:c r="B129" s="32"/>
      <x:c r="C129" s="32"/>
      <x:c r="D129" s="32"/>
      <x:c r="E129" s="32"/>
      <x:c r="F129" s="36"/>
      <x:c r="G129" s="32"/>
      <x:c r="H129" s="32"/>
      <x:c r="I129" s="32"/>
      <x:c r="J129" s="32"/>
      <x:c r="K129" s="32"/>
      <x:c r="L129" s="32"/>
      <x:c r="M129" s="32"/>
      <x:c r="N129" s="32"/>
    </x:row>
    <x:row r="130">
      <x:c r="A130" s="32"/>
      <x:c r="B130" s="32"/>
      <x:c r="C130" s="32"/>
      <x:c r="D130" s="32"/>
      <x:c r="E130" s="32"/>
      <x:c r="F130" s="36"/>
      <x:c r="G130" s="32"/>
      <x:c r="H130" s="32"/>
      <x:c r="I130" s="32"/>
      <x:c r="J130" s="32"/>
      <x:c r="K130" s="32"/>
      <x:c r="L130" s="32"/>
      <x:c r="M130" s="32"/>
      <x:c r="N130" s="32"/>
    </x:row>
    <x:row r="131">
      <x:c r="A131" s="32"/>
      <x:c r="B131" s="32"/>
      <x:c r="C131" s="32"/>
      <x:c r="D131" s="32"/>
      <x:c r="E131" s="32"/>
      <x:c r="F131" s="36"/>
      <x:c r="G131" s="32"/>
      <x:c r="H131" s="32"/>
      <x:c r="I131" s="32"/>
      <x:c r="J131" s="32"/>
      <x:c r="K131" s="32"/>
      <x:c r="L131" s="32"/>
      <x:c r="M131" s="32"/>
      <x:c r="N131" s="32"/>
    </x:row>
    <x:row r="132">
      <x:c r="A132" s="32"/>
      <x:c r="B132" s="32"/>
      <x:c r="C132" s="32"/>
      <x:c r="D132" s="32"/>
      <x:c r="E132" s="32"/>
      <x:c r="F132" s="36"/>
      <x:c r="G132" s="32"/>
      <x:c r="H132" s="32"/>
      <x:c r="I132" s="32"/>
      <x:c r="J132" s="32"/>
      <x:c r="K132" s="32"/>
      <x:c r="L132" s="32"/>
      <x:c r="M132" s="32"/>
      <x:c r="N132" s="32"/>
    </x:row>
    <x:row r="133">
      <x:c r="A133" s="32"/>
      <x:c r="B133" s="32"/>
      <x:c r="C133" s="32"/>
      <x:c r="D133" s="32"/>
      <x:c r="E133" s="32"/>
      <x:c r="F133" s="36"/>
      <x:c r="G133" s="32"/>
      <x:c r="H133" s="32"/>
      <x:c r="I133" s="32"/>
      <x:c r="J133" s="32"/>
      <x:c r="K133" s="32"/>
      <x:c r="L133" s="32"/>
      <x:c r="M133" s="32"/>
      <x:c r="N133" s="32"/>
    </x:row>
    <x:row r="134">
      <x:c r="A134" s="32"/>
      <x:c r="B134" s="32"/>
      <x:c r="C134" s="32"/>
      <x:c r="D134" s="32"/>
      <x:c r="E134" s="32"/>
      <x:c r="F134" s="36"/>
      <x:c r="G134" s="32"/>
      <x:c r="H134" s="32"/>
      <x:c r="I134" s="32"/>
      <x:c r="J134" s="32"/>
      <x:c r="K134" s="32"/>
      <x:c r="L134" s="32"/>
      <x:c r="M134" s="32"/>
      <x:c r="N134" s="32"/>
    </x:row>
    <x:row r="135">
      <x:c r="A135" s="32"/>
      <x:c r="B135" s="32"/>
      <x:c r="C135" s="32"/>
      <x:c r="D135" s="32"/>
      <x:c r="E135" s="32"/>
      <x:c r="F135" s="36"/>
      <x:c r="G135" s="32"/>
      <x:c r="H135" s="32"/>
      <x:c r="I135" s="32"/>
      <x:c r="J135" s="32"/>
      <x:c r="K135" s="32"/>
      <x:c r="L135" s="32"/>
      <x:c r="M135" s="32"/>
      <x:c r="N135" s="32"/>
    </x:row>
    <x:row r="136">
      <x:c r="A136" s="32"/>
      <x:c r="B136" s="32"/>
      <x:c r="C136" s="32"/>
      <x:c r="D136" s="32"/>
      <x:c r="E136" s="32"/>
      <x:c r="F136" s="36"/>
      <x:c r="G136" s="32"/>
      <x:c r="H136" s="32"/>
      <x:c r="I136" s="32"/>
      <x:c r="J136" s="32"/>
      <x:c r="K136" s="32"/>
      <x:c r="L136" s="32"/>
      <x:c r="M136" s="32"/>
      <x:c r="N136" s="32"/>
    </x:row>
    <x:row r="137">
      <x:c r="A137" s="32"/>
      <x:c r="B137" s="32"/>
      <x:c r="C137" s="32"/>
      <x:c r="D137" s="32"/>
      <x:c r="E137" s="32"/>
      <x:c r="F137" s="36"/>
      <x:c r="G137" s="32"/>
      <x:c r="H137" s="32"/>
      <x:c r="I137" s="32"/>
      <x:c r="J137" s="32"/>
      <x:c r="K137" s="32"/>
      <x:c r="L137" s="32"/>
      <x:c r="M137" s="32"/>
      <x:c r="N137" s="32"/>
    </x:row>
    <x:row r="138">
      <x:c r="A138" s="32"/>
      <x:c r="B138" s="32"/>
      <x:c r="C138" s="32"/>
      <x:c r="D138" s="32"/>
      <x:c r="E138" s="32"/>
      <x:c r="F138" s="36"/>
      <x:c r="G138" s="32"/>
      <x:c r="H138" s="32"/>
      <x:c r="I138" s="32"/>
      <x:c r="J138" s="32"/>
      <x:c r="K138" s="32"/>
      <x:c r="L138" s="32"/>
      <x:c r="M138" s="32"/>
      <x:c r="N138" s="32"/>
    </x:row>
    <x:row r="139">
      <x:c r="A139" s="32"/>
      <x:c r="B139" s="32"/>
      <x:c r="C139" s="32"/>
      <x:c r="D139" s="32"/>
      <x:c r="E139" s="32"/>
      <x:c r="F139" s="36"/>
      <x:c r="G139" s="32"/>
      <x:c r="H139" s="32"/>
      <x:c r="I139" s="32"/>
      <x:c r="J139" s="32"/>
      <x:c r="K139" s="32"/>
      <x:c r="L139" s="32"/>
      <x:c r="M139" s="32"/>
      <x:c r="N139" s="32"/>
    </x:row>
    <x:row r="140">
      <x:c r="A140" s="32"/>
      <x:c r="B140" s="32"/>
      <x:c r="C140" s="32"/>
      <x:c r="D140" s="32"/>
      <x:c r="E140" s="32"/>
      <x:c r="F140" s="36"/>
      <x:c r="G140" s="32"/>
      <x:c r="H140" s="32"/>
      <x:c r="I140" s="32"/>
      <x:c r="J140" s="32"/>
      <x:c r="K140" s="32"/>
      <x:c r="L140" s="32"/>
      <x:c r="M140" s="32"/>
      <x:c r="N140" s="32"/>
    </x:row>
    <x:row r="141">
      <x:c r="A141" s="32"/>
      <x:c r="B141" s="32"/>
      <x:c r="C141" s="32"/>
      <x:c r="D141" s="32"/>
      <x:c r="E141" s="32"/>
      <x:c r="F141" s="36"/>
      <x:c r="G141" s="32"/>
      <x:c r="H141" s="32"/>
      <x:c r="I141" s="32"/>
      <x:c r="J141" s="32"/>
      <x:c r="K141" s="32"/>
      <x:c r="L141" s="32"/>
      <x:c r="M141" s="32"/>
      <x:c r="N141" s="32"/>
    </x:row>
    <x:row r="142">
      <x:c r="A142" s="32"/>
      <x:c r="B142" s="32"/>
      <x:c r="C142" s="32"/>
      <x:c r="D142" s="32"/>
      <x:c r="E142" s="32"/>
      <x:c r="F142" s="36"/>
      <x:c r="G142" s="32"/>
      <x:c r="H142" s="32"/>
      <x:c r="I142" s="32"/>
      <x:c r="J142" s="32"/>
      <x:c r="K142" s="32"/>
      <x:c r="L142" s="32"/>
      <x:c r="M142" s="32"/>
      <x:c r="N142" s="32"/>
    </x:row>
    <x:row r="143">
      <x:c r="A143" s="32"/>
      <x:c r="B143" s="32"/>
      <x:c r="C143" s="32"/>
      <x:c r="D143" s="32"/>
      <x:c r="E143" s="32"/>
      <x:c r="F143" s="36"/>
      <x:c r="G143" s="32"/>
      <x:c r="H143" s="32"/>
      <x:c r="I143" s="32"/>
      <x:c r="J143" s="32"/>
      <x:c r="K143" s="32"/>
      <x:c r="L143" s="32"/>
      <x:c r="M143" s="32"/>
      <x:c r="N143" s="32"/>
    </x:row>
    <x:row r="144">
      <x:c r="A144" s="32"/>
      <x:c r="B144" s="32"/>
      <x:c r="C144" s="32"/>
      <x:c r="D144" s="32"/>
      <x:c r="E144" s="32"/>
      <x:c r="F144" s="36"/>
      <x:c r="G144" s="32"/>
      <x:c r="H144" s="32"/>
      <x:c r="I144" s="32"/>
      <x:c r="J144" s="32"/>
      <x:c r="K144" s="32"/>
      <x:c r="L144" s="32"/>
      <x:c r="M144" s="32"/>
      <x:c r="N144" s="32"/>
    </x:row>
    <x:row r="145">
      <x:c r="A145" s="32"/>
      <x:c r="B145" s="32"/>
      <x:c r="C145" s="32"/>
      <x:c r="D145" s="32"/>
      <x:c r="E145" s="32"/>
      <x:c r="F145" s="36"/>
      <x:c r="G145" s="32"/>
      <x:c r="H145" s="32"/>
      <x:c r="I145" s="32"/>
      <x:c r="J145" s="32"/>
      <x:c r="K145" s="32"/>
      <x:c r="L145" s="32"/>
      <x:c r="M145" s="32"/>
      <x:c r="N145" s="32"/>
    </x:row>
    <x:row r="146">
      <x:c r="A146" s="32"/>
      <x:c r="B146" s="32"/>
      <x:c r="C146" s="32"/>
      <x:c r="D146" s="32"/>
      <x:c r="E146" s="32"/>
      <x:c r="F146" s="36"/>
      <x:c r="G146" s="32"/>
      <x:c r="H146" s="32"/>
      <x:c r="I146" s="32"/>
      <x:c r="J146" s="32"/>
      <x:c r="K146" s="32"/>
      <x:c r="L146" s="32"/>
      <x:c r="M146" s="32"/>
      <x:c r="N146" s="32"/>
    </x:row>
    <x:row r="147">
      <x:c r="A147" s="32"/>
      <x:c r="B147" s="32"/>
      <x:c r="C147" s="32"/>
      <x:c r="D147" s="32"/>
      <x:c r="E147" s="32"/>
      <x:c r="F147" s="36"/>
      <x:c r="G147" s="32"/>
      <x:c r="H147" s="32"/>
      <x:c r="I147" s="32"/>
      <x:c r="J147" s="32"/>
      <x:c r="K147" s="32"/>
      <x:c r="L147" s="32"/>
      <x:c r="M147" s="32"/>
      <x:c r="N147" s="32"/>
    </x:row>
    <x:row r="148">
      <x:c r="A148" s="32"/>
      <x:c r="B148" s="32"/>
      <x:c r="C148" s="32"/>
      <x:c r="D148" s="32"/>
      <x:c r="E148" s="32"/>
      <x:c r="F148" s="36"/>
      <x:c r="G148" s="32"/>
      <x:c r="H148" s="32"/>
      <x:c r="I148" s="32"/>
      <x:c r="J148" s="32"/>
      <x:c r="K148" s="32"/>
      <x:c r="L148" s="32"/>
      <x:c r="M148" s="32"/>
      <x:c r="N148" s="32"/>
    </x:row>
    <x:row r="149">
      <x:c r="A149" s="32"/>
      <x:c r="B149" s="32"/>
      <x:c r="C149" s="32"/>
      <x:c r="D149" s="32"/>
      <x:c r="E149" s="32"/>
      <x:c r="F149" s="36"/>
      <x:c r="G149" s="32"/>
      <x:c r="H149" s="32"/>
      <x:c r="I149" s="32"/>
      <x:c r="J149" s="32"/>
      <x:c r="K149" s="32"/>
      <x:c r="L149" s="32"/>
      <x:c r="M149" s="32"/>
      <x:c r="N149" s="32"/>
    </x:row>
    <x:row r="150">
      <x:c r="A150" s="32"/>
      <x:c r="B150" s="32"/>
      <x:c r="C150" s="32"/>
      <x:c r="D150" s="32"/>
      <x:c r="E150" s="32"/>
      <x:c r="F150" s="36"/>
      <x:c r="G150" s="32"/>
      <x:c r="H150" s="32"/>
      <x:c r="I150" s="32"/>
      <x:c r="J150" s="32"/>
      <x:c r="K150" s="32"/>
      <x:c r="L150" s="32"/>
      <x:c r="M150" s="32"/>
      <x:c r="N150" s="32"/>
    </x:row>
    <x:row r="151">
      <x:c r="A151" s="32"/>
      <x:c r="B151" s="32"/>
      <x:c r="C151" s="32"/>
      <x:c r="D151" s="32"/>
      <x:c r="E151" s="32"/>
      <x:c r="F151" s="36"/>
      <x:c r="G151" s="32"/>
      <x:c r="H151" s="32"/>
      <x:c r="I151" s="32"/>
      <x:c r="J151" s="32"/>
      <x:c r="K151" s="32"/>
      <x:c r="L151" s="32"/>
      <x:c r="M151" s="32"/>
      <x:c r="N151" s="32"/>
    </x:row>
    <x:row r="152">
      <x:c r="A152" s="32"/>
      <x:c r="B152" s="32"/>
      <x:c r="C152" s="32"/>
      <x:c r="D152" s="32"/>
      <x:c r="E152" s="32"/>
      <x:c r="F152" s="36"/>
      <x:c r="G152" s="32"/>
      <x:c r="H152" s="32"/>
      <x:c r="I152" s="32"/>
      <x:c r="J152" s="32"/>
      <x:c r="K152" s="32"/>
      <x:c r="L152" s="32"/>
      <x:c r="M152" s="32"/>
      <x:c r="N152" s="32"/>
    </x:row>
    <x:row r="153">
      <x:c r="A153" s="32"/>
      <x:c r="B153" s="32"/>
      <x:c r="C153" s="32"/>
      <x:c r="D153" s="32"/>
      <x:c r="E153" s="32"/>
      <x:c r="F153" s="36"/>
      <x:c r="G153" s="32"/>
      <x:c r="H153" s="32"/>
      <x:c r="I153" s="32"/>
      <x:c r="J153" s="32"/>
      <x:c r="K153" s="32"/>
      <x:c r="L153" s="32"/>
      <x:c r="M153" s="32"/>
      <x:c r="N153" s="32"/>
    </x:row>
    <x:row r="154">
      <x:c r="A154" s="32"/>
      <x:c r="B154" s="32"/>
      <x:c r="C154" s="32"/>
      <x:c r="D154" s="32"/>
      <x:c r="E154" s="32"/>
      <x:c r="F154" s="36"/>
      <x:c r="G154" s="32"/>
      <x:c r="H154" s="32"/>
      <x:c r="I154" s="32"/>
      <x:c r="J154" s="32"/>
      <x:c r="K154" s="32"/>
      <x:c r="L154" s="32"/>
      <x:c r="M154" s="32"/>
      <x:c r="N154" s="32"/>
    </x:row>
    <x:row r="155">
      <x:c r="A155" s="32"/>
      <x:c r="B155" s="32"/>
      <x:c r="C155" s="32"/>
      <x:c r="D155" s="32"/>
      <x:c r="E155" s="32"/>
      <x:c r="F155" s="36"/>
      <x:c r="G155" s="32"/>
      <x:c r="H155" s="32"/>
      <x:c r="I155" s="32"/>
      <x:c r="J155" s="32"/>
      <x:c r="K155" s="32"/>
      <x:c r="L155" s="32"/>
      <x:c r="M155" s="32"/>
      <x:c r="N155" s="32"/>
    </x:row>
    <x:row r="156">
      <x:c r="A156" s="32"/>
      <x:c r="B156" s="32"/>
      <x:c r="C156" s="32"/>
      <x:c r="D156" s="32"/>
      <x:c r="E156" s="32"/>
      <x:c r="F156" s="36"/>
      <x:c r="G156" s="32"/>
      <x:c r="H156" s="32"/>
      <x:c r="I156" s="32"/>
      <x:c r="J156" s="32"/>
      <x:c r="K156" s="32"/>
      <x:c r="L156" s="32"/>
      <x:c r="M156" s="32"/>
      <x:c r="N156" s="32"/>
    </x:row>
    <x:row r="157">
      <x:c r="A157" s="32"/>
      <x:c r="B157" s="32"/>
      <x:c r="C157" s="32"/>
      <x:c r="D157" s="32"/>
      <x:c r="E157" s="32"/>
      <x:c r="F157" s="36"/>
      <x:c r="G157" s="32"/>
      <x:c r="H157" s="32"/>
      <x:c r="I157" s="32"/>
      <x:c r="J157" s="32"/>
      <x:c r="K157" s="32"/>
      <x:c r="L157" s="32"/>
      <x:c r="M157" s="32"/>
      <x:c r="N157" s="32"/>
    </x:row>
    <x:row r="158">
      <x:c r="A158" s="32"/>
      <x:c r="B158" s="32"/>
      <x:c r="C158" s="32"/>
      <x:c r="D158" s="32"/>
      <x:c r="E158" s="32"/>
      <x:c r="F158" s="36"/>
      <x:c r="G158" s="32"/>
      <x:c r="H158" s="32"/>
      <x:c r="I158" s="32"/>
      <x:c r="J158" s="32"/>
      <x:c r="K158" s="32"/>
      <x:c r="L158" s="32"/>
      <x:c r="M158" s="32"/>
      <x:c r="N158" s="32"/>
    </x:row>
    <x:row r="159">
      <x:c r="A159" s="32"/>
      <x:c r="B159" s="32"/>
      <x:c r="C159" s="32"/>
      <x:c r="D159" s="32"/>
      <x:c r="E159" s="32"/>
      <x:c r="F159" s="36"/>
      <x:c r="G159" s="32"/>
      <x:c r="H159" s="32"/>
      <x:c r="I159" s="32"/>
      <x:c r="J159" s="32"/>
      <x:c r="K159" s="32"/>
      <x:c r="L159" s="32"/>
      <x:c r="M159" s="32"/>
      <x:c r="N159" s="32"/>
    </x:row>
    <x:row r="160">
      <x:c r="A160" s="32"/>
      <x:c r="B160" s="32"/>
      <x:c r="C160" s="32"/>
      <x:c r="D160" s="32"/>
      <x:c r="E160" s="32"/>
      <x:c r="F160" s="36"/>
      <x:c r="G160" s="32"/>
      <x:c r="H160" s="32"/>
      <x:c r="I160" s="32"/>
      <x:c r="J160" s="32"/>
      <x:c r="K160" s="32"/>
      <x:c r="L160" s="32"/>
      <x:c r="M160" s="32"/>
      <x:c r="N160" s="32"/>
    </x:row>
    <x:row r="161">
      <x:c r="A161" s="32"/>
      <x:c r="B161" s="32"/>
      <x:c r="C161" s="32"/>
      <x:c r="D161" s="32"/>
      <x:c r="E161" s="32"/>
      <x:c r="F161" s="36"/>
      <x:c r="G161" s="32"/>
      <x:c r="H161" s="32"/>
      <x:c r="I161" s="32"/>
      <x:c r="J161" s="32"/>
      <x:c r="K161" s="32"/>
      <x:c r="L161" s="32"/>
      <x:c r="M161" s="32"/>
      <x:c r="N161" s="32"/>
    </x:row>
    <x:row r="162">
      <x:c r="A162" s="32"/>
      <x:c r="B162" s="32"/>
      <x:c r="C162" s="32"/>
      <x:c r="D162" s="32"/>
      <x:c r="E162" s="32"/>
      <x:c r="F162" s="36"/>
      <x:c r="G162" s="32"/>
      <x:c r="H162" s="32"/>
      <x:c r="I162" s="32"/>
      <x:c r="J162" s="32"/>
      <x:c r="K162" s="32"/>
      <x:c r="L162" s="32"/>
      <x:c r="M162" s="32"/>
      <x:c r="N162" s="32"/>
    </x:row>
    <x:row r="163">
      <x:c r="A163" s="32"/>
      <x:c r="B163" s="32"/>
      <x:c r="C163" s="32"/>
      <x:c r="D163" s="32"/>
      <x:c r="E163" s="32"/>
      <x:c r="F163" s="36"/>
      <x:c r="G163" s="32"/>
      <x:c r="H163" s="32"/>
      <x:c r="I163" s="32"/>
      <x:c r="J163" s="32"/>
      <x:c r="K163" s="32"/>
      <x:c r="L163" s="32"/>
      <x:c r="M163" s="32"/>
      <x:c r="N163" s="32"/>
    </x:row>
    <x:row r="164">
      <x:c r="A164" s="32"/>
      <x:c r="B164" s="32"/>
      <x:c r="C164" s="32"/>
      <x:c r="D164" s="32"/>
      <x:c r="E164" s="32"/>
      <x:c r="F164" s="36"/>
      <x:c r="G164" s="32"/>
      <x:c r="H164" s="32"/>
      <x:c r="I164" s="32"/>
      <x:c r="J164" s="32"/>
      <x:c r="K164" s="32"/>
      <x:c r="L164" s="32"/>
      <x:c r="M164" s="32"/>
      <x:c r="N164" s="32"/>
    </x:row>
    <x:row r="165">
      <x:c r="A165" s="32"/>
      <x:c r="B165" s="32"/>
      <x:c r="C165" s="32"/>
      <x:c r="D165" s="32"/>
      <x:c r="E165" s="32"/>
      <x:c r="F165" s="36"/>
      <x:c r="G165" s="32"/>
      <x:c r="H165" s="32"/>
      <x:c r="I165" s="32"/>
      <x:c r="J165" s="32"/>
      <x:c r="K165" s="32"/>
      <x:c r="L165" s="32"/>
      <x:c r="M165" s="32"/>
      <x:c r="N165" s="32"/>
    </x:row>
    <x:row r="166">
      <x:c r="A166" s="32"/>
      <x:c r="B166" s="32"/>
      <x:c r="C166" s="32"/>
      <x:c r="D166" s="32"/>
      <x:c r="E166" s="32"/>
      <x:c r="F166" s="36"/>
      <x:c r="G166" s="32"/>
      <x:c r="H166" s="32"/>
      <x:c r="I166" s="32"/>
      <x:c r="J166" s="32"/>
      <x:c r="K166" s="32"/>
      <x:c r="L166" s="32"/>
      <x:c r="M166" s="32"/>
      <x:c r="N166" s="32"/>
    </x:row>
    <x:row r="167">
      <x:c r="A167" s="32"/>
      <x:c r="B167" s="32"/>
      <x:c r="C167" s="32"/>
      <x:c r="D167" s="32"/>
      <x:c r="E167" s="32"/>
      <x:c r="F167" s="36"/>
      <x:c r="G167" s="32"/>
      <x:c r="H167" s="32"/>
      <x:c r="I167" s="32"/>
      <x:c r="J167" s="32"/>
      <x:c r="K167" s="32"/>
      <x:c r="L167" s="32"/>
      <x:c r="M167" s="32"/>
      <x:c r="N167" s="32"/>
    </x:row>
    <x:row r="168">
      <x:c r="A168" s="32"/>
      <x:c r="B168" s="32"/>
      <x:c r="C168" s="32"/>
      <x:c r="D168" s="32"/>
      <x:c r="E168" s="32"/>
      <x:c r="F168" s="36"/>
      <x:c r="G168" s="32"/>
      <x:c r="H168" s="32"/>
      <x:c r="I168" s="32"/>
      <x:c r="J168" s="32"/>
      <x:c r="K168" s="32"/>
      <x:c r="L168" s="32"/>
      <x:c r="M168" s="32"/>
      <x:c r="N168" s="32"/>
    </x:row>
    <x:row r="169">
      <x:c r="A169" s="32"/>
      <x:c r="B169" s="32"/>
      <x:c r="C169" s="32"/>
      <x:c r="D169" s="32"/>
      <x:c r="E169" s="32"/>
      <x:c r="F169" s="36"/>
      <x:c r="G169" s="32"/>
      <x:c r="H169" s="32"/>
      <x:c r="I169" s="32"/>
      <x:c r="J169" s="32"/>
      <x:c r="K169" s="32"/>
      <x:c r="L169" s="32"/>
      <x:c r="M169" s="32"/>
      <x:c r="N169" s="32"/>
    </x:row>
    <x:row r="170">
      <x:c r="A170" s="32"/>
      <x:c r="B170" s="32"/>
      <x:c r="C170" s="32"/>
      <x:c r="D170" s="32"/>
      <x:c r="E170" s="32"/>
      <x:c r="F170" s="36"/>
      <x:c r="G170" s="32"/>
      <x:c r="H170" s="32"/>
      <x:c r="I170" s="32"/>
      <x:c r="J170" s="32"/>
      <x:c r="K170" s="32"/>
      <x:c r="L170" s="32"/>
      <x:c r="M170" s="32"/>
      <x:c r="N170" s="32"/>
    </x:row>
    <x:row r="171">
      <x:c r="A171" s="32"/>
      <x:c r="B171" s="32"/>
      <x:c r="C171" s="32"/>
      <x:c r="D171" s="32"/>
      <x:c r="E171" s="32"/>
      <x:c r="F171" s="36"/>
      <x:c r="G171" s="32"/>
      <x:c r="H171" s="32"/>
      <x:c r="I171" s="32"/>
      <x:c r="J171" s="32"/>
      <x:c r="K171" s="32"/>
      <x:c r="L171" s="32"/>
      <x:c r="M171" s="32"/>
      <x:c r="N171" s="32"/>
    </x:row>
    <x:row r="172">
      <x:c r="A172" s="32"/>
      <x:c r="B172" s="32"/>
      <x:c r="C172" s="32"/>
      <x:c r="D172" s="32"/>
      <x:c r="E172" s="32"/>
      <x:c r="F172" s="36"/>
      <x:c r="G172" s="32"/>
      <x:c r="H172" s="32"/>
      <x:c r="I172" s="32"/>
      <x:c r="J172" s="32"/>
      <x:c r="K172" s="32"/>
      <x:c r="L172" s="32"/>
      <x:c r="M172" s="32"/>
      <x:c r="N172" s="32"/>
    </x:row>
    <x:row r="173">
      <x:c r="A173" s="32"/>
      <x:c r="B173" s="32"/>
      <x:c r="C173" s="32"/>
      <x:c r="D173" s="32"/>
      <x:c r="E173" s="32"/>
      <x:c r="F173" s="36"/>
      <x:c r="G173" s="32"/>
      <x:c r="H173" s="32"/>
      <x:c r="I173" s="32"/>
      <x:c r="J173" s="32"/>
      <x:c r="K173" s="32"/>
      <x:c r="L173" s="32"/>
      <x:c r="M173" s="32"/>
      <x:c r="N173" s="32"/>
    </x:row>
    <x:row r="174">
      <x:c r="A174" s="32"/>
      <x:c r="B174" s="32"/>
      <x:c r="C174" s="32"/>
      <x:c r="D174" s="32"/>
      <x:c r="E174" s="32"/>
      <x:c r="F174" s="36"/>
      <x:c r="G174" s="32"/>
      <x:c r="H174" s="32"/>
      <x:c r="I174" s="32"/>
      <x:c r="J174" s="32"/>
      <x:c r="K174" s="32"/>
      <x:c r="L174" s="32"/>
      <x:c r="M174" s="32"/>
      <x:c r="N174" s="32"/>
    </x:row>
    <x:row r="175">
      <x:c r="A175" s="32"/>
      <x:c r="B175" s="32"/>
      <x:c r="C175" s="32"/>
      <x:c r="D175" s="32"/>
      <x:c r="E175" s="32"/>
      <x:c r="F175" s="36"/>
      <x:c r="G175" s="32"/>
      <x:c r="H175" s="32"/>
      <x:c r="I175" s="32"/>
      <x:c r="J175" s="32"/>
      <x:c r="K175" s="32"/>
      <x:c r="L175" s="32"/>
      <x:c r="M175" s="32"/>
      <x:c r="N175" s="32"/>
    </x:row>
    <x:row r="176">
      <x:c r="A176" s="32"/>
      <x:c r="B176" s="32"/>
      <x:c r="C176" s="32"/>
      <x:c r="D176" s="32"/>
      <x:c r="E176" s="32"/>
      <x:c r="F176" s="36"/>
      <x:c r="G176" s="32"/>
      <x:c r="H176" s="32"/>
      <x:c r="I176" s="32"/>
      <x:c r="J176" s="32"/>
      <x:c r="K176" s="32"/>
      <x:c r="L176" s="32"/>
      <x:c r="M176" s="32"/>
      <x:c r="N176" s="32"/>
    </x:row>
    <x:row r="177">
      <x:c r="A177" s="32"/>
      <x:c r="B177" s="32"/>
      <x:c r="C177" s="32"/>
      <x:c r="D177" s="32"/>
      <x:c r="E177" s="32"/>
      <x:c r="F177" s="36"/>
      <x:c r="G177" s="32"/>
      <x:c r="H177" s="32"/>
      <x:c r="I177" s="32"/>
      <x:c r="J177" s="32"/>
      <x:c r="K177" s="32"/>
      <x:c r="L177" s="32"/>
      <x:c r="M177" s="32"/>
      <x:c r="N177" s="32"/>
    </x:row>
    <x:row r="178">
      <x:c r="A178" s="32"/>
      <x:c r="B178" s="32"/>
      <x:c r="C178" s="32"/>
      <x:c r="D178" s="32"/>
      <x:c r="E178" s="32"/>
      <x:c r="F178" s="36"/>
      <x:c r="G178" s="32"/>
      <x:c r="H178" s="32"/>
      <x:c r="I178" s="32"/>
      <x:c r="J178" s="32"/>
      <x:c r="K178" s="32"/>
      <x:c r="L178" s="32"/>
      <x:c r="M178" s="32"/>
      <x:c r="N178" s="32"/>
    </x:row>
    <x:row r="179">
      <x:c r="A179" s="32"/>
      <x:c r="B179" s="32"/>
      <x:c r="C179" s="32"/>
      <x:c r="D179" s="32"/>
      <x:c r="E179" s="32"/>
      <x:c r="F179" s="36"/>
      <x:c r="G179" s="32"/>
      <x:c r="H179" s="32"/>
      <x:c r="I179" s="32"/>
      <x:c r="J179" s="32"/>
      <x:c r="K179" s="32"/>
      <x:c r="L179" s="32"/>
      <x:c r="M179" s="32"/>
      <x:c r="N179" s="32"/>
    </x:row>
    <x:row r="180">
      <x:c r="A180" s="32"/>
      <x:c r="B180" s="32"/>
      <x:c r="C180" s="32"/>
      <x:c r="D180" s="32"/>
      <x:c r="E180" s="32"/>
      <x:c r="F180" s="36"/>
      <x:c r="G180" s="32"/>
      <x:c r="H180" s="32"/>
      <x:c r="I180" s="32"/>
      <x:c r="J180" s="32"/>
      <x:c r="K180" s="32"/>
      <x:c r="L180" s="32"/>
      <x:c r="M180" s="32"/>
      <x:c r="N180" s="32"/>
    </x:row>
    <x:row r="181">
      <x:c r="A181" s="32"/>
      <x:c r="B181" s="32"/>
      <x:c r="C181" s="32"/>
      <x:c r="D181" s="32"/>
      <x:c r="E181" s="32"/>
      <x:c r="F181" s="36"/>
      <x:c r="G181" s="32"/>
      <x:c r="H181" s="32"/>
      <x:c r="I181" s="32"/>
      <x:c r="J181" s="32"/>
      <x:c r="K181" s="32"/>
      <x:c r="L181" s="32"/>
      <x:c r="M181" s="32"/>
      <x:c r="N181" s="32"/>
    </x:row>
    <x:row r="182">
      <x:c r="A182" s="32"/>
      <x:c r="B182" s="32"/>
      <x:c r="C182" s="32"/>
      <x:c r="D182" s="32"/>
      <x:c r="E182" s="32"/>
      <x:c r="F182" s="36"/>
      <x:c r="G182" s="32"/>
      <x:c r="H182" s="32"/>
      <x:c r="I182" s="32"/>
      <x:c r="J182" s="32"/>
      <x:c r="K182" s="32"/>
      <x:c r="L182" s="32"/>
      <x:c r="M182" s="32"/>
      <x:c r="N182" s="32"/>
    </x:row>
    <x:row r="183">
      <x:c r="A183" s="32"/>
      <x:c r="B183" s="32"/>
      <x:c r="C183" s="32"/>
      <x:c r="D183" s="32"/>
      <x:c r="E183" s="32"/>
      <x:c r="F183" s="36"/>
      <x:c r="G183" s="32"/>
      <x:c r="H183" s="32"/>
      <x:c r="I183" s="32"/>
      <x:c r="J183" s="32"/>
      <x:c r="K183" s="32"/>
      <x:c r="L183" s="32"/>
      <x:c r="M183" s="32"/>
      <x:c r="N183" s="32"/>
    </x:row>
    <x:row r="184">
      <x:c r="A184" s="32"/>
      <x:c r="B184" s="32"/>
      <x:c r="C184" s="32"/>
      <x:c r="D184" s="32"/>
      <x:c r="E184" s="32"/>
      <x:c r="F184" s="36"/>
      <x:c r="G184" s="32"/>
      <x:c r="H184" s="32"/>
      <x:c r="I184" s="32"/>
      <x:c r="J184" s="32"/>
      <x:c r="K184" s="32"/>
      <x:c r="L184" s="32"/>
      <x:c r="M184" s="32"/>
      <x:c r="N184" s="32"/>
    </x:row>
    <x:row r="185">
      <x:c r="A185" s="32"/>
      <x:c r="B185" s="32"/>
      <x:c r="C185" s="32"/>
      <x:c r="D185" s="32"/>
      <x:c r="E185" s="32"/>
      <x:c r="F185" s="36"/>
      <x:c r="G185" s="32"/>
      <x:c r="H185" s="32"/>
      <x:c r="I185" s="32"/>
      <x:c r="J185" s="32"/>
      <x:c r="K185" s="32"/>
      <x:c r="L185" s="32"/>
      <x:c r="M185" s="32"/>
      <x:c r="N185" s="32"/>
    </x:row>
    <x:row r="186">
      <x:c r="A186" s="32"/>
      <x:c r="B186" s="32"/>
      <x:c r="C186" s="32"/>
      <x:c r="D186" s="32"/>
      <x:c r="E186" s="32"/>
      <x:c r="F186" s="36"/>
      <x:c r="G186" s="32"/>
      <x:c r="H186" s="32"/>
      <x:c r="I186" s="32"/>
      <x:c r="J186" s="32"/>
      <x:c r="K186" s="32"/>
      <x:c r="L186" s="32"/>
      <x:c r="M186" s="32"/>
      <x:c r="N186" s="32"/>
    </x:row>
    <x:row r="187">
      <x:c r="A187" s="32"/>
      <x:c r="B187" s="32"/>
      <x:c r="C187" s="32"/>
      <x:c r="D187" s="32"/>
      <x:c r="E187" s="32"/>
      <x:c r="F187" s="36"/>
      <x:c r="G187" s="32"/>
      <x:c r="H187" s="32"/>
      <x:c r="I187" s="32"/>
      <x:c r="J187" s="32"/>
      <x:c r="K187" s="32"/>
      <x:c r="L187" s="32"/>
      <x:c r="M187" s="32"/>
      <x:c r="N187" s="32"/>
    </x:row>
    <x:row r="188">
      <x:c r="A188" s="32"/>
      <x:c r="B188" s="32"/>
      <x:c r="C188" s="32"/>
      <x:c r="D188" s="32"/>
      <x:c r="E188" s="32"/>
      <x:c r="F188" s="36"/>
      <x:c r="G188" s="32"/>
      <x:c r="H188" s="32"/>
      <x:c r="I188" s="32"/>
      <x:c r="J188" s="32"/>
      <x:c r="K188" s="32"/>
      <x:c r="L188" s="32"/>
      <x:c r="M188" s="32"/>
      <x:c r="N188" s="32"/>
    </x:row>
    <x:row r="189">
      <x:c r="A189" s="32"/>
      <x:c r="B189" s="32"/>
      <x:c r="C189" s="32"/>
      <x:c r="D189" s="32"/>
      <x:c r="E189" s="32"/>
      <x:c r="F189" s="36"/>
      <x:c r="G189" s="32"/>
      <x:c r="H189" s="32"/>
      <x:c r="I189" s="32"/>
      <x:c r="J189" s="32"/>
      <x:c r="K189" s="32"/>
      <x:c r="L189" s="32"/>
      <x:c r="M189" s="32"/>
      <x:c r="N189" s="32"/>
    </x:row>
    <x:row r="190">
      <x:c r="A190" s="32"/>
      <x:c r="B190" s="32"/>
      <x:c r="C190" s="32"/>
      <x:c r="D190" s="32"/>
      <x:c r="E190" s="32"/>
      <x:c r="F190" s="36"/>
      <x:c r="G190" s="32"/>
      <x:c r="H190" s="32"/>
      <x:c r="I190" s="32"/>
      <x:c r="J190" s="32"/>
      <x:c r="K190" s="32"/>
      <x:c r="L190" s="32"/>
      <x:c r="M190" s="32"/>
      <x:c r="N190" s="32"/>
    </x:row>
    <x:row r="191">
      <x:c r="A191" s="32"/>
      <x:c r="B191" s="32"/>
      <x:c r="C191" s="32"/>
      <x:c r="D191" s="32"/>
      <x:c r="E191" s="32"/>
      <x:c r="F191" s="36"/>
      <x:c r="G191" s="32"/>
      <x:c r="H191" s="32"/>
      <x:c r="I191" s="32"/>
      <x:c r="J191" s="32"/>
      <x:c r="K191" s="32"/>
      <x:c r="L191" s="32"/>
      <x:c r="M191" s="32"/>
      <x:c r="N191" s="32"/>
    </x:row>
    <x:row r="192">
      <x:c r="A192" s="32"/>
      <x:c r="B192" s="32"/>
      <x:c r="C192" s="32"/>
      <x:c r="D192" s="32"/>
      <x:c r="E192" s="32"/>
      <x:c r="F192" s="36"/>
      <x:c r="G192" s="32"/>
      <x:c r="H192" s="32"/>
      <x:c r="I192" s="32"/>
      <x:c r="J192" s="32"/>
      <x:c r="K192" s="32"/>
      <x:c r="L192" s="32"/>
      <x:c r="M192" s="32"/>
      <x:c r="N192" s="32"/>
    </x:row>
    <x:row r="193">
      <x:c r="A193" s="32"/>
      <x:c r="B193" s="32"/>
      <x:c r="C193" s="32"/>
      <x:c r="D193" s="32"/>
      <x:c r="E193" s="32"/>
      <x:c r="F193" s="36"/>
      <x:c r="G193" s="32"/>
      <x:c r="H193" s="32"/>
      <x:c r="I193" s="32"/>
      <x:c r="J193" s="32"/>
      <x:c r="K193" s="32"/>
      <x:c r="L193" s="32"/>
      <x:c r="M193" s="32"/>
      <x:c r="N193" s="32"/>
    </x:row>
    <x:row r="194">
      <x:c r="A194" s="32"/>
      <x:c r="B194" s="32"/>
      <x:c r="C194" s="32"/>
      <x:c r="D194" s="32"/>
      <x:c r="E194" s="32"/>
      <x:c r="F194" s="36"/>
      <x:c r="G194" s="32"/>
      <x:c r="H194" s="32"/>
      <x:c r="I194" s="32"/>
      <x:c r="J194" s="32"/>
      <x:c r="K194" s="32"/>
      <x:c r="L194" s="32"/>
      <x:c r="M194" s="32"/>
      <x:c r="N194" s="32"/>
    </x:row>
    <x:row r="195">
      <x:c r="A195" s="32"/>
      <x:c r="B195" s="32"/>
      <x:c r="C195" s="32"/>
      <x:c r="D195" s="32"/>
      <x:c r="E195" s="32"/>
      <x:c r="F195" s="36"/>
      <x:c r="G195" s="32"/>
      <x:c r="H195" s="32"/>
      <x:c r="I195" s="32"/>
      <x:c r="J195" s="32"/>
      <x:c r="K195" s="32"/>
      <x:c r="L195" s="32"/>
      <x:c r="M195" s="32"/>
      <x:c r="N195" s="32"/>
    </x:row>
    <x:row r="196">
      <x:c r="A196" s="32"/>
      <x:c r="B196" s="32"/>
      <x:c r="C196" s="32"/>
      <x:c r="D196" s="32"/>
      <x:c r="E196" s="32"/>
      <x:c r="F196" s="36"/>
      <x:c r="G196" s="32"/>
      <x:c r="H196" s="32"/>
      <x:c r="I196" s="32"/>
      <x:c r="J196" s="32"/>
      <x:c r="K196" s="32"/>
      <x:c r="L196" s="32"/>
      <x:c r="M196" s="32"/>
      <x:c r="N196" s="32"/>
    </x:row>
    <x:row r="197">
      <x:c r="A197" s="32"/>
      <x:c r="B197" s="32"/>
      <x:c r="C197" s="32"/>
      <x:c r="D197" s="32"/>
      <x:c r="E197" s="32"/>
      <x:c r="F197" s="36"/>
      <x:c r="G197" s="32"/>
      <x:c r="H197" s="32"/>
      <x:c r="I197" s="32"/>
      <x:c r="J197" s="32"/>
      <x:c r="K197" s="32"/>
      <x:c r="L197" s="32"/>
      <x:c r="M197" s="32"/>
      <x:c r="N197" s="32"/>
    </x:row>
    <x:row r="198">
      <x:c r="A198" s="32"/>
      <x:c r="B198" s="32"/>
      <x:c r="C198" s="32"/>
      <x:c r="D198" s="32"/>
      <x:c r="E198" s="32"/>
      <x:c r="F198" s="36"/>
      <x:c r="G198" s="32"/>
      <x:c r="H198" s="32"/>
      <x:c r="I198" s="32"/>
      <x:c r="J198" s="32"/>
      <x:c r="K198" s="32"/>
      <x:c r="L198" s="32"/>
      <x:c r="M198" s="32"/>
      <x:c r="N198" s="32"/>
    </x:row>
    <x:row r="199">
      <x:c r="A199" s="32"/>
      <x:c r="B199" s="32"/>
      <x:c r="C199" s="32"/>
      <x:c r="D199" s="32"/>
      <x:c r="E199" s="32"/>
      <x:c r="F199" s="36"/>
      <x:c r="G199" s="32"/>
      <x:c r="H199" s="32"/>
      <x:c r="I199" s="32"/>
      <x:c r="J199" s="32"/>
      <x:c r="K199" s="32"/>
      <x:c r="L199" s="32"/>
      <x:c r="M199" s="32"/>
      <x:c r="N199" s="32"/>
    </x:row>
    <x:row r="200">
      <x:c r="A200" s="32"/>
      <x:c r="B200" s="32"/>
      <x:c r="C200" s="32"/>
      <x:c r="D200" s="32"/>
      <x:c r="E200" s="32"/>
      <x:c r="F200" s="36"/>
      <x:c r="G200" s="32"/>
      <x:c r="H200" s="32"/>
      <x:c r="I200" s="32"/>
      <x:c r="J200" s="32"/>
      <x:c r="K200" s="32"/>
      <x:c r="L200" s="32"/>
      <x:c r="M200" s="32"/>
      <x:c r="N200" s="32"/>
    </x:row>
    <x:row r="201">
      <x:c r="A201" s="32"/>
      <x:c r="B201" s="32"/>
      <x:c r="C201" s="32"/>
      <x:c r="D201" s="32"/>
      <x:c r="E201" s="32"/>
      <x:c r="F201" s="36"/>
      <x:c r="G201" s="32"/>
      <x:c r="H201" s="32"/>
      <x:c r="I201" s="32"/>
      <x:c r="J201" s="32"/>
      <x:c r="K201" s="32"/>
      <x:c r="L201" s="32"/>
      <x:c r="M201" s="32"/>
      <x:c r="N201" s="32"/>
    </x:row>
    <x:row r="202">
      <x:c r="A202" s="32"/>
      <x:c r="B202" s="32"/>
      <x:c r="C202" s="32"/>
      <x:c r="D202" s="32"/>
      <x:c r="E202" s="32"/>
      <x:c r="F202" s="36"/>
      <x:c r="G202" s="32"/>
      <x:c r="H202" s="32"/>
      <x:c r="I202" s="32"/>
      <x:c r="J202" s="32"/>
      <x:c r="K202" s="32"/>
      <x:c r="L202" s="32"/>
      <x:c r="M202" s="32"/>
      <x:c r="N202" s="32"/>
    </x:row>
    <x:row r="203">
      <x:c r="A203" s="32"/>
      <x:c r="B203" s="32"/>
      <x:c r="C203" s="32"/>
      <x:c r="D203" s="32"/>
      <x:c r="E203" s="32"/>
      <x:c r="F203" s="36"/>
      <x:c r="G203" s="32"/>
      <x:c r="H203" s="32"/>
      <x:c r="I203" s="32"/>
      <x:c r="J203" s="32"/>
      <x:c r="K203" s="32"/>
      <x:c r="L203" s="32"/>
      <x:c r="M203" s="32"/>
      <x:c r="N203" s="32"/>
    </x:row>
    <x:row r="204">
      <x:c r="A204" s="32"/>
      <x:c r="B204" s="32"/>
      <x:c r="C204" s="32"/>
      <x:c r="D204" s="32"/>
      <x:c r="E204" s="32"/>
      <x:c r="F204" s="36"/>
      <x:c r="G204" s="32"/>
      <x:c r="H204" s="32"/>
      <x:c r="I204" s="32"/>
      <x:c r="J204" s="32"/>
      <x:c r="K204" s="32"/>
      <x:c r="L204" s="32"/>
      <x:c r="M204" s="32"/>
      <x:c r="N204" s="32"/>
    </x:row>
    <x:row r="205">
      <x:c r="A205" s="32"/>
      <x:c r="B205" s="32"/>
      <x:c r="C205" s="32"/>
      <x:c r="D205" s="32"/>
      <x:c r="E205" s="32"/>
      <x:c r="F205" s="36"/>
      <x:c r="G205" s="32"/>
      <x:c r="H205" s="32"/>
      <x:c r="I205" s="32"/>
      <x:c r="J205" s="32"/>
      <x:c r="K205" s="32"/>
      <x:c r="L205" s="32"/>
      <x:c r="M205" s="32"/>
      <x:c r="N205" s="32"/>
    </x:row>
    <x:row r="206">
      <x:c r="A206" s="32"/>
      <x:c r="B206" s="32"/>
      <x:c r="C206" s="32"/>
      <x:c r="D206" s="32"/>
      <x:c r="E206" s="32"/>
      <x:c r="F206" s="36"/>
      <x:c r="G206" s="32"/>
      <x:c r="H206" s="32"/>
      <x:c r="I206" s="32"/>
      <x:c r="J206" s="32"/>
      <x:c r="K206" s="32"/>
      <x:c r="L206" s="32"/>
      <x:c r="M206" s="32"/>
      <x:c r="N206" s="32"/>
    </x:row>
    <x:row r="207">
      <x:c r="A207" s="32"/>
      <x:c r="B207" s="32"/>
      <x:c r="C207" s="32"/>
      <x:c r="D207" s="32"/>
      <x:c r="E207" s="32"/>
      <x:c r="F207" s="36"/>
      <x:c r="G207" s="32"/>
      <x:c r="H207" s="32"/>
      <x:c r="I207" s="32"/>
      <x:c r="J207" s="32"/>
      <x:c r="K207" s="32"/>
      <x:c r="L207" s="32"/>
      <x:c r="M207" s="32"/>
      <x:c r="N207" s="32"/>
    </x:row>
    <x:row r="208">
      <x:c r="A208" s="32"/>
      <x:c r="B208" s="32"/>
      <x:c r="C208" s="32"/>
      <x:c r="D208" s="32"/>
      <x:c r="E208" s="32"/>
      <x:c r="F208" s="36"/>
      <x:c r="G208" s="32"/>
      <x:c r="H208" s="32"/>
      <x:c r="I208" s="32"/>
      <x:c r="J208" s="32"/>
      <x:c r="K208" s="32"/>
      <x:c r="L208" s="32"/>
      <x:c r="M208" s="32"/>
      <x:c r="N208" s="32"/>
    </x:row>
    <x:row r="209">
      <x:c r="A209" s="32"/>
      <x:c r="B209" s="32"/>
      <x:c r="C209" s="32"/>
      <x:c r="D209" s="32"/>
      <x:c r="E209" s="32"/>
      <x:c r="F209" s="36"/>
      <x:c r="G209" s="32"/>
      <x:c r="H209" s="32"/>
      <x:c r="I209" s="32"/>
      <x:c r="J209" s="32"/>
      <x:c r="K209" s="32"/>
      <x:c r="L209" s="32"/>
      <x:c r="M209" s="32"/>
      <x:c r="N209" s="32"/>
    </x:row>
    <x:row r="210">
      <x:c r="A210" s="32"/>
      <x:c r="B210" s="32"/>
      <x:c r="C210" s="32"/>
      <x:c r="D210" s="32"/>
      <x:c r="E210" s="32"/>
      <x:c r="F210" s="36"/>
      <x:c r="G210" s="32"/>
      <x:c r="H210" s="32"/>
      <x:c r="I210" s="32"/>
      <x:c r="J210" s="32"/>
      <x:c r="K210" s="32"/>
      <x:c r="L210" s="32"/>
      <x:c r="M210" s="32"/>
      <x:c r="N210" s="32"/>
    </x:row>
    <x:row r="211">
      <x:c r="A211" s="32"/>
      <x:c r="B211" s="32"/>
      <x:c r="C211" s="32"/>
      <x:c r="D211" s="32"/>
      <x:c r="E211" s="32"/>
      <x:c r="F211" s="36"/>
      <x:c r="G211" s="32"/>
      <x:c r="H211" s="32"/>
      <x:c r="I211" s="32"/>
      <x:c r="J211" s="32"/>
      <x:c r="K211" s="32"/>
      <x:c r="L211" s="32"/>
      <x:c r="M211" s="32"/>
      <x:c r="N211" s="32"/>
    </x:row>
    <x:row r="212">
      <x:c r="A212" s="32"/>
      <x:c r="B212" s="32"/>
      <x:c r="C212" s="32"/>
      <x:c r="D212" s="32"/>
      <x:c r="E212" s="32"/>
      <x:c r="F212" s="36"/>
      <x:c r="G212" s="32"/>
      <x:c r="H212" s="32"/>
      <x:c r="I212" s="32"/>
      <x:c r="J212" s="32"/>
      <x:c r="K212" s="32"/>
      <x:c r="L212" s="32"/>
      <x:c r="M212" s="32"/>
      <x:c r="N212" s="32"/>
    </x:row>
    <x:row r="213">
      <x:c r="A213" s="32"/>
      <x:c r="B213" s="32"/>
      <x:c r="C213" s="32"/>
      <x:c r="D213" s="32"/>
      <x:c r="E213" s="32"/>
      <x:c r="F213" s="36"/>
      <x:c r="G213" s="32"/>
      <x:c r="H213" s="32"/>
      <x:c r="I213" s="32"/>
      <x:c r="J213" s="32"/>
      <x:c r="K213" s="32"/>
      <x:c r="L213" s="32"/>
      <x:c r="M213" s="32"/>
      <x:c r="N213" s="32"/>
    </x:row>
    <x:row r="214">
      <x:c r="A214" s="32"/>
      <x:c r="B214" s="32"/>
      <x:c r="C214" s="32"/>
      <x:c r="D214" s="32"/>
      <x:c r="E214" s="32"/>
      <x:c r="F214" s="36"/>
      <x:c r="G214" s="32"/>
      <x:c r="H214" s="32"/>
      <x:c r="I214" s="32"/>
      <x:c r="J214" s="32"/>
      <x:c r="K214" s="32"/>
      <x:c r="L214" s="32"/>
      <x:c r="M214" s="32"/>
      <x:c r="N214" s="32"/>
    </x:row>
    <x:row r="215">
      <x:c r="A215" s="32"/>
      <x:c r="B215" s="32"/>
      <x:c r="C215" s="32"/>
      <x:c r="D215" s="32"/>
      <x:c r="E215" s="32"/>
      <x:c r="F215" s="36"/>
      <x:c r="G215" s="32"/>
      <x:c r="H215" s="32"/>
      <x:c r="I215" s="32"/>
      <x:c r="J215" s="32"/>
      <x:c r="K215" s="32"/>
      <x:c r="L215" s="32"/>
      <x:c r="M215" s="32"/>
      <x:c r="N215" s="32"/>
    </x:row>
    <x:row r="216">
      <x:c r="A216" s="32"/>
      <x:c r="B216" s="32"/>
      <x:c r="C216" s="32"/>
      <x:c r="D216" s="32"/>
      <x:c r="E216" s="32"/>
      <x:c r="F216" s="36"/>
      <x:c r="G216" s="32"/>
      <x:c r="H216" s="32"/>
      <x:c r="I216" s="32"/>
      <x:c r="J216" s="32"/>
      <x:c r="K216" s="32"/>
      <x:c r="L216" s="32"/>
      <x:c r="M216" s="32"/>
      <x:c r="N216" s="32"/>
    </x:row>
    <x:row r="217">
      <x:c r="A217" s="32"/>
      <x:c r="B217" s="32"/>
      <x:c r="C217" s="32"/>
      <x:c r="D217" s="32"/>
      <x:c r="E217" s="32"/>
      <x:c r="F217" s="36"/>
      <x:c r="G217" s="32"/>
      <x:c r="H217" s="32"/>
      <x:c r="I217" s="32"/>
      <x:c r="J217" s="32"/>
      <x:c r="K217" s="32"/>
      <x:c r="L217" s="32"/>
      <x:c r="M217" s="32"/>
      <x:c r="N217" s="32"/>
    </x:row>
    <x:row r="218">
      <x:c r="A218" s="32"/>
      <x:c r="B218" s="32"/>
      <x:c r="C218" s="32"/>
      <x:c r="D218" s="32"/>
      <x:c r="E218" s="32"/>
      <x:c r="F218" s="36"/>
      <x:c r="G218" s="32"/>
      <x:c r="H218" s="32"/>
      <x:c r="I218" s="32"/>
      <x:c r="J218" s="32"/>
      <x:c r="K218" s="32"/>
      <x:c r="L218" s="32"/>
      <x:c r="M218" s="32"/>
      <x:c r="N218" s="32"/>
    </x:row>
    <x:row r="219">
      <x:c r="A219" s="32"/>
      <x:c r="B219" s="32"/>
      <x:c r="C219" s="32"/>
      <x:c r="D219" s="32"/>
      <x:c r="E219" s="32"/>
      <x:c r="F219" s="36"/>
      <x:c r="G219" s="32"/>
      <x:c r="H219" s="32"/>
      <x:c r="I219" s="32"/>
      <x:c r="J219" s="32"/>
      <x:c r="K219" s="32"/>
      <x:c r="L219" s="32"/>
      <x:c r="M219" s="32"/>
      <x:c r="N219" s="32"/>
    </x:row>
    <x:row r="220">
      <x:c r="A220" s="32"/>
      <x:c r="B220" s="32"/>
      <x:c r="C220" s="32"/>
      <x:c r="D220" s="32"/>
      <x:c r="E220" s="32"/>
      <x:c r="F220" s="36"/>
      <x:c r="G220" s="32"/>
      <x:c r="H220" s="32"/>
      <x:c r="I220" s="32"/>
      <x:c r="J220" s="32"/>
      <x:c r="K220" s="32"/>
      <x:c r="L220" s="32"/>
      <x:c r="M220" s="32"/>
      <x:c r="N220" s="32"/>
    </x:row>
    <x:row r="221">
      <x:c r="A221" s="32"/>
      <x:c r="B221" s="32"/>
      <x:c r="C221" s="32"/>
      <x:c r="D221" s="32"/>
      <x:c r="E221" s="32"/>
      <x:c r="F221" s="36"/>
      <x:c r="G221" s="32"/>
      <x:c r="H221" s="32"/>
      <x:c r="I221" s="32"/>
      <x:c r="J221" s="32"/>
      <x:c r="K221" s="32"/>
      <x:c r="L221" s="32"/>
      <x:c r="M221" s="32"/>
      <x:c r="N221" s="32"/>
    </x:row>
    <x:row r="222">
      <x:c r="A222" s="32"/>
      <x:c r="B222" s="32"/>
      <x:c r="C222" s="32"/>
      <x:c r="D222" s="32"/>
      <x:c r="E222" s="32"/>
      <x:c r="F222" s="36"/>
      <x:c r="G222" s="32"/>
      <x:c r="H222" s="32"/>
      <x:c r="I222" s="32"/>
      <x:c r="J222" s="32"/>
      <x:c r="K222" s="32"/>
      <x:c r="L222" s="32"/>
      <x:c r="M222" s="32"/>
      <x:c r="N222" s="32"/>
    </x:row>
    <x:row r="223">
      <x:c r="A223" s="32"/>
      <x:c r="B223" s="32"/>
      <x:c r="C223" s="32"/>
      <x:c r="D223" s="32"/>
      <x:c r="E223" s="32"/>
      <x:c r="F223" s="36"/>
      <x:c r="G223" s="32"/>
      <x:c r="H223" s="32"/>
      <x:c r="I223" s="32"/>
      <x:c r="J223" s="32"/>
      <x:c r="K223" s="32"/>
      <x:c r="L223" s="32"/>
      <x:c r="M223" s="32"/>
      <x:c r="N223" s="32"/>
    </x:row>
    <x:row r="224">
      <x:c r="A224" s="32"/>
      <x:c r="B224" s="32"/>
      <x:c r="C224" s="32"/>
      <x:c r="D224" s="32"/>
      <x:c r="E224" s="32"/>
      <x:c r="F224" s="36"/>
      <x:c r="G224" s="32"/>
      <x:c r="H224" s="32"/>
      <x:c r="I224" s="32"/>
      <x:c r="J224" s="32"/>
      <x:c r="K224" s="32"/>
      <x:c r="L224" s="32"/>
      <x:c r="M224" s="32"/>
      <x:c r="N224" s="32"/>
    </x:row>
    <x:row r="225">
      <x:c r="A225" s="32"/>
      <x:c r="B225" s="32"/>
      <x:c r="C225" s="32"/>
      <x:c r="D225" s="32"/>
      <x:c r="E225" s="32"/>
      <x:c r="F225" s="36"/>
      <x:c r="G225" s="32"/>
      <x:c r="H225" s="32"/>
      <x:c r="I225" s="32"/>
      <x:c r="J225" s="32"/>
      <x:c r="K225" s="32"/>
      <x:c r="L225" s="32"/>
      <x:c r="M225" s="32"/>
      <x:c r="N225" s="32"/>
    </x:row>
    <x:row r="226">
      <x:c r="A226" s="32"/>
      <x:c r="B226" s="32"/>
      <x:c r="C226" s="32"/>
      <x:c r="D226" s="32"/>
      <x:c r="E226" s="32"/>
      <x:c r="F226" s="36"/>
      <x:c r="G226" s="32"/>
      <x:c r="H226" s="32"/>
      <x:c r="I226" s="32"/>
      <x:c r="J226" s="32"/>
      <x:c r="K226" s="32"/>
      <x:c r="L226" s="32"/>
      <x:c r="M226" s="32"/>
      <x:c r="N226" s="32"/>
    </x:row>
    <x:row r="227">
      <x:c r="A227" s="32"/>
      <x:c r="B227" s="32"/>
      <x:c r="C227" s="32"/>
      <x:c r="D227" s="32"/>
      <x:c r="E227" s="32"/>
      <x:c r="F227" s="36"/>
      <x:c r="G227" s="32"/>
      <x:c r="H227" s="32"/>
      <x:c r="I227" s="32"/>
      <x:c r="J227" s="32"/>
      <x:c r="K227" s="32"/>
      <x:c r="L227" s="32"/>
      <x:c r="M227" s="32"/>
      <x:c r="N227" s="32"/>
    </x:row>
    <x:row r="228">
      <x:c r="A228" s="32"/>
      <x:c r="B228" s="32"/>
      <x:c r="C228" s="32"/>
      <x:c r="D228" s="32"/>
      <x:c r="E228" s="32"/>
      <x:c r="F228" s="36"/>
      <x:c r="G228" s="32"/>
      <x:c r="H228" s="32"/>
      <x:c r="I228" s="32"/>
      <x:c r="J228" s="32"/>
      <x:c r="K228" s="32"/>
      <x:c r="L228" s="32"/>
      <x:c r="M228" s="32"/>
      <x:c r="N228" s="32"/>
    </x:row>
    <x:row r="229">
      <x:c r="A229" s="32"/>
      <x:c r="B229" s="32"/>
      <x:c r="C229" s="32"/>
      <x:c r="D229" s="32"/>
      <x:c r="E229" s="32"/>
      <x:c r="F229" s="36"/>
      <x:c r="G229" s="32"/>
      <x:c r="H229" s="32"/>
      <x:c r="I229" s="32"/>
      <x:c r="J229" s="32"/>
      <x:c r="K229" s="32"/>
      <x:c r="L229" s="32"/>
      <x:c r="M229" s="32"/>
      <x:c r="N229" s="32"/>
    </x:row>
    <x:row r="230">
      <x:c r="A230" s="32"/>
      <x:c r="B230" s="32"/>
      <x:c r="C230" s="32"/>
      <x:c r="D230" s="32"/>
      <x:c r="E230" s="32"/>
      <x:c r="F230" s="36"/>
      <x:c r="G230" s="32"/>
      <x:c r="H230" s="32"/>
      <x:c r="I230" s="32"/>
      <x:c r="J230" s="32"/>
      <x:c r="K230" s="32"/>
      <x:c r="L230" s="32"/>
      <x:c r="M230" s="32"/>
      <x:c r="N230" s="32"/>
    </x:row>
    <x:row r="231">
      <x:c r="A231" s="32"/>
      <x:c r="B231" s="32"/>
      <x:c r="C231" s="32"/>
      <x:c r="D231" s="32"/>
      <x:c r="E231" s="32"/>
      <x:c r="F231" s="36"/>
      <x:c r="G231" s="32"/>
      <x:c r="H231" s="32"/>
      <x:c r="I231" s="32"/>
      <x:c r="J231" s="32"/>
      <x:c r="K231" s="32"/>
      <x:c r="L231" s="32"/>
      <x:c r="M231" s="32"/>
      <x:c r="N231" s="32"/>
    </x:row>
    <x:row r="232">
      <x:c r="A232" s="32"/>
      <x:c r="B232" s="32"/>
      <x:c r="C232" s="32"/>
      <x:c r="D232" s="32"/>
      <x:c r="E232" s="32"/>
      <x:c r="F232" s="36"/>
      <x:c r="G232" s="32"/>
      <x:c r="H232" s="32"/>
      <x:c r="I232" s="32"/>
      <x:c r="J232" s="32"/>
      <x:c r="K232" s="32"/>
      <x:c r="L232" s="32"/>
      <x:c r="M232" s="32"/>
      <x:c r="N232" s="32"/>
    </x:row>
    <x:row r="233">
      <x:c r="A233" s="32"/>
      <x:c r="B233" s="32"/>
      <x:c r="C233" s="32"/>
      <x:c r="D233" s="32"/>
      <x:c r="E233" s="32"/>
      <x:c r="F233" s="36"/>
      <x:c r="G233" s="32"/>
      <x:c r="H233" s="32"/>
      <x:c r="I233" s="32"/>
      <x:c r="J233" s="32"/>
      <x:c r="K233" s="32"/>
      <x:c r="L233" s="32"/>
      <x:c r="M233" s="32"/>
      <x:c r="N233" s="32"/>
    </x:row>
    <x:row r="234">
      <x:c r="A234" s="32"/>
      <x:c r="B234" s="32"/>
      <x:c r="C234" s="32"/>
      <x:c r="D234" s="32"/>
      <x:c r="E234" s="32"/>
      <x:c r="F234" s="36"/>
      <x:c r="G234" s="32"/>
      <x:c r="H234" s="32"/>
      <x:c r="I234" s="32"/>
      <x:c r="J234" s="32"/>
      <x:c r="K234" s="32"/>
      <x:c r="L234" s="32"/>
      <x:c r="M234" s="32"/>
      <x:c r="N234" s="32"/>
    </x:row>
    <x:row r="235">
      <x:c r="A235" s="32"/>
      <x:c r="B235" s="32"/>
      <x:c r="C235" s="32"/>
      <x:c r="D235" s="32"/>
      <x:c r="E235" s="32"/>
      <x:c r="F235" s="36"/>
      <x:c r="G235" s="32"/>
      <x:c r="H235" s="32"/>
      <x:c r="I235" s="32"/>
      <x:c r="J235" s="32"/>
      <x:c r="K235" s="32"/>
      <x:c r="L235" s="32"/>
      <x:c r="M235" s="32"/>
      <x:c r="N235" s="32"/>
    </x:row>
    <x:row r="236">
      <x:c r="A236" s="32"/>
      <x:c r="B236" s="32"/>
      <x:c r="C236" s="32"/>
      <x:c r="D236" s="32"/>
      <x:c r="E236" s="32"/>
      <x:c r="F236" s="36"/>
      <x:c r="G236" s="32"/>
      <x:c r="H236" s="32"/>
      <x:c r="I236" s="32"/>
      <x:c r="J236" s="32"/>
      <x:c r="K236" s="32"/>
      <x:c r="L236" s="32"/>
      <x:c r="M236" s="32"/>
      <x:c r="N236" s="32"/>
    </x:row>
    <x:row r="237">
      <x:c r="A237" s="32"/>
      <x:c r="B237" s="32"/>
      <x:c r="C237" s="32"/>
      <x:c r="D237" s="32"/>
      <x:c r="E237" s="32"/>
      <x:c r="F237" s="36"/>
      <x:c r="G237" s="32"/>
      <x:c r="H237" s="32"/>
      <x:c r="I237" s="32"/>
      <x:c r="J237" s="32"/>
      <x:c r="K237" s="32"/>
      <x:c r="L237" s="32"/>
      <x:c r="M237" s="32"/>
      <x:c r="N237" s="32"/>
    </x:row>
    <x:row r="238">
      <x:c r="A238" s="32"/>
      <x:c r="B238" s="32"/>
      <x:c r="C238" s="32"/>
      <x:c r="D238" s="32"/>
      <x:c r="E238" s="32"/>
      <x:c r="F238" s="36"/>
      <x:c r="G238" s="32"/>
      <x:c r="H238" s="32"/>
      <x:c r="I238" s="32"/>
      <x:c r="J238" s="32"/>
      <x:c r="K238" s="32"/>
      <x:c r="L238" s="32"/>
      <x:c r="M238" s="32"/>
      <x:c r="N238" s="32"/>
    </x:row>
    <x:row r="239">
      <x:c r="A239" s="32"/>
      <x:c r="B239" s="32"/>
      <x:c r="C239" s="32"/>
      <x:c r="D239" s="32"/>
      <x:c r="E239" s="32"/>
      <x:c r="F239" s="36"/>
      <x:c r="G239" s="32"/>
      <x:c r="H239" s="32"/>
      <x:c r="I239" s="32"/>
      <x:c r="J239" s="32"/>
      <x:c r="K239" s="32"/>
      <x:c r="L239" s="32"/>
      <x:c r="M239" s="32"/>
      <x:c r="N239" s="32"/>
    </x:row>
    <x:row r="240">
      <x:c r="A240" s="32"/>
      <x:c r="B240" s="32"/>
      <x:c r="C240" s="32"/>
      <x:c r="D240" s="32"/>
      <x:c r="E240" s="32"/>
      <x:c r="F240" s="36"/>
      <x:c r="G240" s="32"/>
      <x:c r="H240" s="32"/>
      <x:c r="I240" s="32"/>
      <x:c r="J240" s="32"/>
      <x:c r="K240" s="32"/>
      <x:c r="L240" s="32"/>
      <x:c r="M240" s="32"/>
      <x:c r="N240" s="32"/>
    </x:row>
    <x:row r="241">
      <x:c r="A241" s="32"/>
      <x:c r="B241" s="32"/>
      <x:c r="C241" s="32"/>
      <x:c r="D241" s="32"/>
      <x:c r="E241" s="32"/>
      <x:c r="F241" s="36"/>
      <x:c r="G241" s="32"/>
      <x:c r="H241" s="32"/>
      <x:c r="I241" s="32"/>
      <x:c r="J241" s="32"/>
      <x:c r="K241" s="32"/>
      <x:c r="L241" s="32"/>
      <x:c r="M241" s="32"/>
      <x:c r="N241" s="32"/>
    </x:row>
    <x:row r="242">
      <x:c r="A242" s="32"/>
      <x:c r="B242" s="32"/>
      <x:c r="C242" s="32"/>
      <x:c r="D242" s="32"/>
      <x:c r="E242" s="32"/>
      <x:c r="F242" s="36"/>
      <x:c r="G242" s="32"/>
      <x:c r="H242" s="32"/>
      <x:c r="I242" s="32"/>
      <x:c r="J242" s="32"/>
      <x:c r="K242" s="32"/>
      <x:c r="L242" s="32"/>
      <x:c r="M242" s="32"/>
      <x:c r="N242" s="32"/>
    </x:row>
    <x:row r="243">
      <x:c r="A243" s="32"/>
      <x:c r="B243" s="32"/>
      <x:c r="C243" s="32"/>
      <x:c r="D243" s="32"/>
      <x:c r="E243" s="32"/>
      <x:c r="F243" s="36"/>
      <x:c r="G243" s="32"/>
      <x:c r="H243" s="32"/>
      <x:c r="I243" s="32"/>
      <x:c r="J243" s="32"/>
      <x:c r="K243" s="32"/>
      <x:c r="L243" s="32"/>
      <x:c r="M243" s="32"/>
      <x:c r="N243" s="32"/>
    </x:row>
    <x:row r="244">
      <x:c r="A244" s="32"/>
      <x:c r="B244" s="32"/>
      <x:c r="C244" s="32"/>
      <x:c r="D244" s="32"/>
      <x:c r="E244" s="32"/>
      <x:c r="F244" s="36"/>
      <x:c r="G244" s="32"/>
      <x:c r="H244" s="32"/>
      <x:c r="I244" s="32"/>
      <x:c r="J244" s="32"/>
      <x:c r="K244" s="32"/>
      <x:c r="L244" s="32"/>
      <x:c r="M244" s="32"/>
      <x:c r="N244" s="32"/>
    </x:row>
    <x:row r="245">
      <x:c r="A245" s="32"/>
      <x:c r="B245" s="32"/>
      <x:c r="C245" s="32"/>
      <x:c r="D245" s="32"/>
      <x:c r="E245" s="32"/>
      <x:c r="F245" s="36"/>
      <x:c r="G245" s="32"/>
      <x:c r="H245" s="32"/>
      <x:c r="I245" s="32"/>
      <x:c r="J245" s="32"/>
      <x:c r="K245" s="32"/>
      <x:c r="L245" s="32"/>
      <x:c r="M245" s="32"/>
      <x:c r="N245" s="32"/>
    </x:row>
    <x:row r="246">
      <x:c r="A246" s="32"/>
      <x:c r="B246" s="32"/>
      <x:c r="C246" s="32"/>
      <x:c r="D246" s="32"/>
      <x:c r="E246" s="32"/>
      <x:c r="F246" s="36"/>
      <x:c r="G246" s="32"/>
      <x:c r="H246" s="32"/>
      <x:c r="I246" s="32"/>
      <x:c r="J246" s="32"/>
      <x:c r="K246" s="32"/>
      <x:c r="L246" s="32"/>
      <x:c r="M246" s="32"/>
      <x:c r="N246" s="32"/>
    </x:row>
    <x:row r="247">
      <x:c r="A247" s="32"/>
      <x:c r="B247" s="32"/>
      <x:c r="C247" s="32"/>
      <x:c r="D247" s="32"/>
      <x:c r="E247" s="32"/>
      <x:c r="F247" s="36"/>
      <x:c r="G247" s="32"/>
      <x:c r="H247" s="32"/>
      <x:c r="I247" s="32"/>
      <x:c r="J247" s="32"/>
      <x:c r="K247" s="32"/>
      <x:c r="L247" s="32"/>
      <x:c r="M247" s="32"/>
      <x:c r="N247" s="32"/>
    </x:row>
    <x:row r="248">
      <x:c r="A248" s="32"/>
      <x:c r="B248" s="32"/>
      <x:c r="C248" s="32"/>
      <x:c r="D248" s="32"/>
      <x:c r="E248" s="32"/>
      <x:c r="F248" s="36"/>
      <x:c r="G248" s="32"/>
      <x:c r="H248" s="32"/>
      <x:c r="I248" s="32"/>
      <x:c r="J248" s="32"/>
      <x:c r="K248" s="32"/>
      <x:c r="L248" s="32"/>
      <x:c r="M248" s="32"/>
      <x:c r="N248" s="32"/>
    </x:row>
    <x:row r="249">
      <x:c r="A249" s="32"/>
      <x:c r="B249" s="32"/>
      <x:c r="C249" s="32"/>
      <x:c r="D249" s="32"/>
      <x:c r="E249" s="32"/>
      <x:c r="F249" s="36"/>
      <x:c r="G249" s="32"/>
      <x:c r="H249" s="32"/>
      <x:c r="I249" s="32"/>
      <x:c r="J249" s="32"/>
      <x:c r="K249" s="32"/>
      <x:c r="L249" s="32"/>
      <x:c r="M249" s="32"/>
      <x:c r="N249" s="32"/>
    </x:row>
    <x:row r="250">
      <x:c r="A250" s="32"/>
      <x:c r="B250" s="32"/>
      <x:c r="C250" s="32"/>
      <x:c r="D250" s="32"/>
      <x:c r="E250" s="32"/>
      <x:c r="F250" s="36"/>
      <x:c r="G250" s="32"/>
      <x:c r="H250" s="32"/>
      <x:c r="I250" s="32"/>
      <x:c r="J250" s="32"/>
      <x:c r="K250" s="32"/>
      <x:c r="L250" s="32"/>
      <x:c r="M250" s="32"/>
      <x:c r="N250" s="32"/>
    </x:row>
    <x:row r="251">
      <x:c r="A251" s="32"/>
      <x:c r="B251" s="32"/>
      <x:c r="C251" s="32"/>
      <x:c r="D251" s="32"/>
      <x:c r="E251" s="32"/>
      <x:c r="F251" s="36"/>
      <x:c r="G251" s="32"/>
      <x:c r="H251" s="32"/>
      <x:c r="I251" s="32"/>
      <x:c r="J251" s="32"/>
      <x:c r="K251" s="32"/>
      <x:c r="L251" s="32"/>
      <x:c r="M251" s="32"/>
      <x:c r="N251" s="32"/>
    </x:row>
    <x:row r="252">
      <x:c r="A252" s="32"/>
      <x:c r="B252" s="32"/>
      <x:c r="C252" s="32"/>
      <x:c r="D252" s="32"/>
      <x:c r="E252" s="32"/>
      <x:c r="F252" s="36"/>
      <x:c r="G252" s="32"/>
      <x:c r="H252" s="32"/>
      <x:c r="I252" s="32"/>
      <x:c r="J252" s="32"/>
      <x:c r="K252" s="32"/>
      <x:c r="L252" s="32"/>
      <x:c r="M252" s="32"/>
      <x:c r="N252" s="32"/>
    </x:row>
    <x:row r="253">
      <x:c r="A253" s="32"/>
      <x:c r="B253" s="32"/>
      <x:c r="C253" s="32"/>
      <x:c r="D253" s="32"/>
      <x:c r="E253" s="32"/>
      <x:c r="F253" s="36"/>
      <x:c r="G253" s="32"/>
      <x:c r="H253" s="32"/>
      <x:c r="I253" s="32"/>
      <x:c r="J253" s="32"/>
      <x:c r="K253" s="32"/>
      <x:c r="L253" s="32"/>
      <x:c r="M253" s="32"/>
      <x:c r="N253" s="32"/>
    </x:row>
    <x:row r="254">
      <x:c r="A254" s="32"/>
      <x:c r="B254" s="32"/>
      <x:c r="C254" s="32"/>
      <x:c r="D254" s="32"/>
      <x:c r="E254" s="32"/>
      <x:c r="F254" s="36"/>
      <x:c r="G254" s="32"/>
      <x:c r="H254" s="32"/>
      <x:c r="I254" s="32"/>
      <x:c r="J254" s="32"/>
      <x:c r="K254" s="32"/>
      <x:c r="L254" s="32"/>
      <x:c r="M254" s="32"/>
      <x:c r="N254" s="32"/>
    </x:row>
    <x:row r="255">
      <x:c r="A255" s="32"/>
      <x:c r="B255" s="32"/>
      <x:c r="C255" s="32"/>
      <x:c r="D255" s="32"/>
      <x:c r="E255" s="32"/>
      <x:c r="F255" s="36"/>
      <x:c r="G255" s="32"/>
      <x:c r="H255" s="32"/>
      <x:c r="I255" s="32"/>
      <x:c r="J255" s="32"/>
      <x:c r="K255" s="32"/>
      <x:c r="L255" s="32"/>
      <x:c r="M255" s="32"/>
      <x:c r="N255" s="32"/>
    </x:row>
    <x:row r="256">
      <x:c r="A256" s="32"/>
      <x:c r="B256" s="32"/>
      <x:c r="C256" s="32"/>
      <x:c r="D256" s="32"/>
      <x:c r="E256" s="32"/>
      <x:c r="F256" s="36"/>
      <x:c r="G256" s="32"/>
      <x:c r="H256" s="32"/>
      <x:c r="I256" s="32"/>
      <x:c r="J256" s="32"/>
      <x:c r="K256" s="32"/>
      <x:c r="L256" s="32"/>
      <x:c r="M256" s="32"/>
      <x:c r="N256" s="32"/>
    </x:row>
    <x:row r="257">
      <x:c r="A257" s="32"/>
      <x:c r="B257" s="32"/>
      <x:c r="C257" s="32"/>
      <x:c r="D257" s="32"/>
      <x:c r="E257" s="32"/>
      <x:c r="F257" s="36"/>
      <x:c r="G257" s="32"/>
      <x:c r="H257" s="32"/>
      <x:c r="I257" s="32"/>
      <x:c r="J257" s="32"/>
      <x:c r="K257" s="32"/>
      <x:c r="L257" s="32"/>
      <x:c r="M257" s="32"/>
      <x:c r="N257" s="32"/>
    </x:row>
    <x:row r="258">
      <x:c r="A258" s="32"/>
      <x:c r="B258" s="32"/>
      <x:c r="C258" s="32"/>
      <x:c r="D258" s="32"/>
      <x:c r="E258" s="32"/>
      <x:c r="F258" s="36"/>
      <x:c r="G258" s="32"/>
      <x:c r="H258" s="32"/>
      <x:c r="I258" s="32"/>
      <x:c r="J258" s="32"/>
      <x:c r="K258" s="32"/>
      <x:c r="L258" s="32"/>
      <x:c r="M258" s="32"/>
      <x:c r="N258" s="32"/>
    </x:row>
    <x:row r="259">
      <x:c r="A259" s="32"/>
      <x:c r="B259" s="32"/>
      <x:c r="C259" s="32"/>
      <x:c r="D259" s="32"/>
      <x:c r="E259" s="32"/>
      <x:c r="F259" s="36"/>
      <x:c r="G259" s="32"/>
      <x:c r="H259" s="32"/>
      <x:c r="I259" s="32"/>
      <x:c r="J259" s="32"/>
      <x:c r="K259" s="32"/>
      <x:c r="L259" s="32"/>
      <x:c r="M259" s="32"/>
      <x:c r="N259" s="32"/>
    </x:row>
    <x:row r="260">
      <x:c r="A260" s="32"/>
      <x:c r="B260" s="32"/>
      <x:c r="C260" s="32"/>
      <x:c r="D260" s="32"/>
      <x:c r="E260" s="32"/>
      <x:c r="F260" s="36"/>
      <x:c r="G260" s="32"/>
      <x:c r="H260" s="32"/>
      <x:c r="I260" s="32"/>
      <x:c r="J260" s="32"/>
      <x:c r="K260" s="32"/>
      <x:c r="L260" s="32"/>
      <x:c r="M260" s="32"/>
      <x:c r="N260" s="32"/>
    </x:row>
    <x:row r="261">
      <x:c r="A261" s="32"/>
      <x:c r="B261" s="32"/>
      <x:c r="C261" s="32"/>
      <x:c r="D261" s="32"/>
      <x:c r="E261" s="32"/>
      <x:c r="F261" s="36"/>
      <x:c r="G261" s="32"/>
      <x:c r="H261" s="32"/>
      <x:c r="I261" s="32"/>
      <x:c r="J261" s="32"/>
      <x:c r="K261" s="32"/>
      <x:c r="L261" s="32"/>
      <x:c r="M261" s="32"/>
      <x:c r="N261" s="32"/>
    </x:row>
    <x:row r="262">
      <x:c r="A262" s="32"/>
      <x:c r="B262" s="32"/>
      <x:c r="C262" s="32"/>
      <x:c r="D262" s="32"/>
      <x:c r="E262" s="32"/>
      <x:c r="F262" s="36"/>
      <x:c r="G262" s="32"/>
      <x:c r="H262" s="32"/>
      <x:c r="I262" s="32"/>
      <x:c r="J262" s="32"/>
      <x:c r="K262" s="32"/>
      <x:c r="L262" s="32"/>
      <x:c r="M262" s="32"/>
      <x:c r="N262" s="32"/>
    </x:row>
    <x:row r="263">
      <x:c r="A263" s="32"/>
      <x:c r="B263" s="32"/>
      <x:c r="C263" s="32"/>
      <x:c r="D263" s="32"/>
      <x:c r="E263" s="32"/>
      <x:c r="F263" s="36"/>
      <x:c r="G263" s="32"/>
      <x:c r="H263" s="32"/>
      <x:c r="I263" s="32"/>
      <x:c r="J263" s="32"/>
      <x:c r="K263" s="32"/>
      <x:c r="L263" s="32"/>
      <x:c r="M263" s="32"/>
      <x:c r="N263" s="32"/>
    </x:row>
    <x:row r="264">
      <x:c r="A264" s="32"/>
      <x:c r="B264" s="32"/>
      <x:c r="C264" s="32"/>
      <x:c r="D264" s="32"/>
      <x:c r="E264" s="32"/>
      <x:c r="F264" s="36"/>
      <x:c r="G264" s="32"/>
      <x:c r="H264" s="32"/>
      <x:c r="I264" s="32"/>
      <x:c r="J264" s="32"/>
      <x:c r="K264" s="32"/>
      <x:c r="L264" s="32"/>
      <x:c r="M264" s="32"/>
      <x:c r="N264" s="32"/>
    </x:row>
    <x:row r="265">
      <x:c r="A265" s="32"/>
      <x:c r="B265" s="32"/>
      <x:c r="C265" s="32"/>
      <x:c r="D265" s="32"/>
      <x:c r="E265" s="32"/>
      <x:c r="F265" s="36"/>
      <x:c r="G265" s="32"/>
      <x:c r="H265" s="32"/>
      <x:c r="I265" s="32"/>
      <x:c r="J265" s="32"/>
      <x:c r="K265" s="32"/>
      <x:c r="L265" s="32"/>
      <x:c r="M265" s="32"/>
      <x:c r="N265" s="32"/>
    </x:row>
    <x:row r="266">
      <x:c r="A266" s="32"/>
      <x:c r="B266" s="32"/>
      <x:c r="C266" s="32"/>
      <x:c r="D266" s="32"/>
      <x:c r="E266" s="32"/>
      <x:c r="F266" s="36"/>
      <x:c r="G266" s="32"/>
      <x:c r="H266" s="32"/>
      <x:c r="I266" s="32"/>
      <x:c r="J266" s="32"/>
      <x:c r="K266" s="32"/>
      <x:c r="L266" s="32"/>
      <x:c r="M266" s="32"/>
      <x:c r="N266" s="32"/>
    </x:row>
    <x:row r="267">
      <x:c r="A267" s="32"/>
      <x:c r="B267" s="32"/>
      <x:c r="C267" s="32"/>
      <x:c r="D267" s="32"/>
      <x:c r="E267" s="32"/>
      <x:c r="F267" s="36"/>
      <x:c r="G267" s="32"/>
      <x:c r="H267" s="32"/>
      <x:c r="I267" s="32"/>
      <x:c r="J267" s="32"/>
      <x:c r="K267" s="32"/>
      <x:c r="L267" s="32"/>
      <x:c r="M267" s="32"/>
      <x:c r="N267" s="32"/>
    </x:row>
    <x:row r="268">
      <x:c r="A268" s="32"/>
      <x:c r="B268" s="32"/>
      <x:c r="C268" s="32"/>
      <x:c r="D268" s="32"/>
      <x:c r="E268" s="32"/>
      <x:c r="F268" s="36"/>
      <x:c r="G268" s="32"/>
      <x:c r="H268" s="32"/>
      <x:c r="I268" s="32"/>
      <x:c r="J268" s="32"/>
      <x:c r="K268" s="32"/>
      <x:c r="L268" s="32"/>
      <x:c r="M268" s="32"/>
      <x:c r="N268" s="32"/>
    </x:row>
    <x:row r="269">
      <x:c r="A269" s="32"/>
      <x:c r="B269" s="32"/>
      <x:c r="C269" s="32"/>
      <x:c r="D269" s="32"/>
      <x:c r="E269" s="32"/>
      <x:c r="F269" s="36"/>
      <x:c r="G269" s="32"/>
      <x:c r="H269" s="32"/>
      <x:c r="I269" s="32"/>
      <x:c r="J269" s="32"/>
      <x:c r="K269" s="32"/>
      <x:c r="L269" s="32"/>
      <x:c r="M269" s="32"/>
      <x:c r="N269" s="32"/>
    </x:row>
    <x:row r="270">
      <x:c r="A270" s="32"/>
      <x:c r="B270" s="32"/>
      <x:c r="C270" s="32"/>
      <x:c r="D270" s="32"/>
      <x:c r="E270" s="32"/>
      <x:c r="F270" s="36"/>
      <x:c r="G270" s="32"/>
      <x:c r="H270" s="32"/>
      <x:c r="I270" s="32"/>
      <x:c r="J270" s="32"/>
      <x:c r="K270" s="32"/>
      <x:c r="L270" s="32"/>
      <x:c r="M270" s="32"/>
      <x:c r="N270" s="32"/>
    </x:row>
    <x:row r="271">
      <x:c r="A271" s="32"/>
      <x:c r="B271" s="32"/>
      <x:c r="C271" s="32"/>
      <x:c r="D271" s="32"/>
      <x:c r="E271" s="32"/>
      <x:c r="F271" s="36"/>
      <x:c r="G271" s="32"/>
      <x:c r="H271" s="32"/>
      <x:c r="I271" s="32"/>
      <x:c r="J271" s="32"/>
      <x:c r="K271" s="32"/>
      <x:c r="L271" s="32"/>
      <x:c r="M271" s="32"/>
      <x:c r="N271" s="32"/>
    </x:row>
    <x:row r="272">
      <x:c r="A272" s="32"/>
      <x:c r="B272" s="32"/>
      <x:c r="C272" s="32"/>
      <x:c r="D272" s="32"/>
      <x:c r="E272" s="32"/>
      <x:c r="F272" s="36"/>
      <x:c r="G272" s="32"/>
      <x:c r="H272" s="32"/>
      <x:c r="I272" s="32"/>
      <x:c r="J272" s="32"/>
      <x:c r="K272" s="32"/>
      <x:c r="L272" s="32"/>
      <x:c r="M272" s="32"/>
      <x:c r="N272" s="32"/>
    </x:row>
    <x:row r="273">
      <x:c r="A273" s="32"/>
      <x:c r="B273" s="32"/>
      <x:c r="C273" s="32"/>
      <x:c r="D273" s="32"/>
      <x:c r="E273" s="32"/>
      <x:c r="F273" s="36"/>
      <x:c r="G273" s="32"/>
      <x:c r="H273" s="32"/>
      <x:c r="I273" s="32"/>
      <x:c r="J273" s="32"/>
      <x:c r="K273" s="32"/>
      <x:c r="L273" s="32"/>
      <x:c r="M273" s="32"/>
      <x:c r="N273" s="32"/>
    </x:row>
    <x:row r="274">
      <x:c r="A274" s="32"/>
      <x:c r="B274" s="32"/>
      <x:c r="C274" s="32"/>
      <x:c r="D274" s="32"/>
      <x:c r="E274" s="32"/>
      <x:c r="F274" s="36"/>
      <x:c r="G274" s="32"/>
      <x:c r="H274" s="32"/>
      <x:c r="I274" s="32"/>
      <x:c r="J274" s="32"/>
      <x:c r="K274" s="32"/>
      <x:c r="L274" s="32"/>
      <x:c r="M274" s="32"/>
      <x:c r="N274" s="32"/>
    </x:row>
    <x:row r="275">
      <x:c r="A275" s="32"/>
      <x:c r="B275" s="32"/>
      <x:c r="C275" s="32"/>
      <x:c r="D275" s="32"/>
      <x:c r="E275" s="32"/>
      <x:c r="F275" s="36"/>
      <x:c r="G275" s="32"/>
      <x:c r="H275" s="32"/>
      <x:c r="I275" s="32"/>
      <x:c r="J275" s="32"/>
      <x:c r="K275" s="32"/>
      <x:c r="L275" s="32"/>
      <x:c r="M275" s="32"/>
      <x:c r="N275" s="32"/>
    </x:row>
    <x:row r="276">
      <x:c r="A276" s="32"/>
      <x:c r="B276" s="32"/>
      <x:c r="C276" s="32"/>
      <x:c r="D276" s="32"/>
      <x:c r="E276" s="32"/>
      <x:c r="F276" s="36"/>
      <x:c r="G276" s="32"/>
      <x:c r="H276" s="32"/>
      <x:c r="I276" s="32"/>
      <x:c r="J276" s="32"/>
      <x:c r="K276" s="32"/>
      <x:c r="L276" s="32"/>
      <x:c r="M276" s="32"/>
      <x:c r="N276" s="32"/>
    </x:row>
    <x:row r="277">
      <x:c r="A277" s="32"/>
      <x:c r="B277" s="32"/>
      <x:c r="C277" s="32"/>
      <x:c r="D277" s="32"/>
      <x:c r="E277" s="32"/>
      <x:c r="F277" s="36"/>
      <x:c r="G277" s="32"/>
      <x:c r="H277" s="32"/>
      <x:c r="I277" s="32"/>
      <x:c r="J277" s="32"/>
      <x:c r="K277" s="32"/>
      <x:c r="L277" s="32"/>
      <x:c r="M277" s="32"/>
      <x:c r="N277" s="32"/>
    </x:row>
    <x:row r="278">
      <x:c r="A278" s="32"/>
      <x:c r="B278" s="32"/>
      <x:c r="C278" s="32"/>
      <x:c r="D278" s="32"/>
      <x:c r="E278" s="32"/>
      <x:c r="F278" s="36"/>
      <x:c r="G278" s="32"/>
      <x:c r="H278" s="32"/>
      <x:c r="I278" s="32"/>
      <x:c r="J278" s="32"/>
      <x:c r="K278" s="32"/>
      <x:c r="L278" s="32"/>
      <x:c r="M278" s="32"/>
      <x:c r="N278" s="32"/>
    </x:row>
    <x:row r="279">
      <x:c r="A279" s="32"/>
      <x:c r="B279" s="32"/>
      <x:c r="C279" s="32"/>
      <x:c r="D279" s="32"/>
      <x:c r="E279" s="32"/>
      <x:c r="F279" s="36"/>
      <x:c r="G279" s="32"/>
      <x:c r="H279" s="32"/>
      <x:c r="I279" s="32"/>
      <x:c r="J279" s="32"/>
      <x:c r="K279" s="32"/>
      <x:c r="L279" s="32"/>
      <x:c r="M279" s="32"/>
      <x:c r="N279" s="32"/>
    </x:row>
    <x:row r="280">
      <x:c r="A280" s="32"/>
      <x:c r="B280" s="32"/>
      <x:c r="C280" s="32"/>
      <x:c r="D280" s="32"/>
      <x:c r="E280" s="32"/>
      <x:c r="F280" s="36"/>
      <x:c r="G280" s="32"/>
      <x:c r="H280" s="32"/>
      <x:c r="I280" s="32"/>
      <x:c r="J280" s="32"/>
      <x:c r="K280" s="32"/>
      <x:c r="L280" s="32"/>
      <x:c r="M280" s="32"/>
      <x:c r="N280" s="32"/>
    </x:row>
    <x:row r="281">
      <x:c r="A281" s="32"/>
      <x:c r="B281" s="32"/>
      <x:c r="C281" s="32"/>
      <x:c r="D281" s="32"/>
      <x:c r="E281" s="32"/>
      <x:c r="F281" s="36"/>
      <x:c r="G281" s="32"/>
      <x:c r="H281" s="32"/>
      <x:c r="I281" s="32"/>
      <x:c r="J281" s="32"/>
      <x:c r="K281" s="32"/>
      <x:c r="L281" s="32"/>
      <x:c r="M281" s="32"/>
      <x:c r="N281" s="32"/>
    </x:row>
    <x:row r="282">
      <x:c r="A282" s="32"/>
      <x:c r="B282" s="32"/>
      <x:c r="C282" s="32"/>
      <x:c r="D282" s="32"/>
      <x:c r="E282" s="32"/>
      <x:c r="F282" s="36"/>
      <x:c r="G282" s="32"/>
      <x:c r="H282" s="32"/>
      <x:c r="I282" s="32"/>
      <x:c r="J282" s="32"/>
      <x:c r="K282" s="32"/>
      <x:c r="L282" s="32"/>
      <x:c r="M282" s="32"/>
      <x:c r="N282" s="32"/>
    </x:row>
    <x:row r="283">
      <x:c r="A283" s="32"/>
      <x:c r="B283" s="32"/>
      <x:c r="C283" s="32"/>
      <x:c r="D283" s="32"/>
      <x:c r="E283" s="32"/>
      <x:c r="F283" s="36"/>
      <x:c r="G283" s="32"/>
      <x:c r="H283" s="32"/>
      <x:c r="I283" s="32"/>
      <x:c r="J283" s="32"/>
      <x:c r="K283" s="32"/>
      <x:c r="L283" s="32"/>
      <x:c r="M283" s="32"/>
      <x:c r="N283" s="32"/>
    </x:row>
    <x:row r="284">
      <x:c r="A284" s="32"/>
      <x:c r="B284" s="32"/>
      <x:c r="C284" s="32"/>
      <x:c r="D284" s="32"/>
      <x:c r="E284" s="32"/>
      <x:c r="F284" s="36"/>
      <x:c r="G284" s="32"/>
      <x:c r="H284" s="32"/>
      <x:c r="I284" s="32"/>
      <x:c r="J284" s="32"/>
      <x:c r="K284" s="32"/>
      <x:c r="L284" s="32"/>
      <x:c r="M284" s="32"/>
      <x:c r="N284" s="32"/>
    </x:row>
    <x:row r="285">
      <x:c r="A285" s="32"/>
      <x:c r="B285" s="32"/>
      <x:c r="C285" s="32"/>
      <x:c r="D285" s="32"/>
      <x:c r="E285" s="32"/>
      <x:c r="F285" s="36"/>
      <x:c r="G285" s="32"/>
      <x:c r="H285" s="32"/>
      <x:c r="I285" s="32"/>
      <x:c r="J285" s="32"/>
      <x:c r="K285" s="32"/>
      <x:c r="L285" s="32"/>
      <x:c r="M285" s="32"/>
      <x:c r="N285" s="32"/>
    </x:row>
    <x:row r="286">
      <x:c r="A286" s="32"/>
      <x:c r="B286" s="32"/>
      <x:c r="C286" s="32"/>
      <x:c r="D286" s="32"/>
      <x:c r="E286" s="32"/>
      <x:c r="F286" s="36"/>
      <x:c r="G286" s="32"/>
      <x:c r="H286" s="32"/>
      <x:c r="I286" s="32"/>
      <x:c r="J286" s="32"/>
      <x:c r="K286" s="32"/>
      <x:c r="L286" s="32"/>
      <x:c r="M286" s="32"/>
      <x:c r="N286" s="32"/>
    </x:row>
    <x:row r="287">
      <x:c r="A287" s="32"/>
      <x:c r="B287" s="32"/>
      <x:c r="C287" s="32"/>
      <x:c r="D287" s="32"/>
      <x:c r="E287" s="32"/>
      <x:c r="F287" s="36"/>
      <x:c r="G287" s="32"/>
      <x:c r="H287" s="32"/>
      <x:c r="I287" s="32"/>
      <x:c r="J287" s="32"/>
      <x:c r="K287" s="32"/>
      <x:c r="L287" s="32"/>
      <x:c r="M287" s="32"/>
      <x:c r="N287" s="32"/>
    </x:row>
    <x:row r="288">
      <x:c r="A288" s="32"/>
      <x:c r="B288" s="32"/>
      <x:c r="C288" s="32"/>
      <x:c r="D288" s="32"/>
      <x:c r="E288" s="32"/>
      <x:c r="F288" s="36"/>
      <x:c r="G288" s="32"/>
      <x:c r="H288" s="32"/>
      <x:c r="I288" s="32"/>
      <x:c r="J288" s="32"/>
      <x:c r="K288" s="32"/>
      <x:c r="L288" s="32"/>
      <x:c r="M288" s="32"/>
      <x:c r="N288" s="32"/>
    </x:row>
    <x:row r="289">
      <x:c r="A289" s="32"/>
      <x:c r="B289" s="32"/>
      <x:c r="C289" s="32"/>
      <x:c r="D289" s="32"/>
      <x:c r="E289" s="32"/>
      <x:c r="F289" s="36"/>
      <x:c r="G289" s="32"/>
      <x:c r="H289" s="32"/>
      <x:c r="I289" s="32"/>
      <x:c r="J289" s="32"/>
      <x:c r="K289" s="32"/>
      <x:c r="L289" s="32"/>
      <x:c r="M289" s="32"/>
      <x:c r="N289" s="32"/>
    </x:row>
    <x:row r="290">
      <x:c r="A290" s="32"/>
      <x:c r="B290" s="32"/>
      <x:c r="C290" s="32"/>
      <x:c r="D290" s="32"/>
      <x:c r="E290" s="32"/>
      <x:c r="F290" s="36"/>
      <x:c r="G290" s="32"/>
      <x:c r="H290" s="32"/>
      <x:c r="I290" s="32"/>
      <x:c r="J290" s="32"/>
      <x:c r="K290" s="32"/>
      <x:c r="L290" s="32"/>
      <x:c r="M290" s="32"/>
      <x:c r="N290" s="32"/>
    </x:row>
    <x:row r="291">
      <x:c r="A291" s="32"/>
      <x:c r="B291" s="32"/>
      <x:c r="C291" s="32"/>
      <x:c r="D291" s="32"/>
      <x:c r="E291" s="32"/>
      <x:c r="F291" s="36"/>
      <x:c r="G291" s="32"/>
      <x:c r="H291" s="32"/>
      <x:c r="I291" s="32"/>
      <x:c r="J291" s="32"/>
      <x:c r="K291" s="32"/>
      <x:c r="L291" s="32"/>
      <x:c r="M291" s="32"/>
      <x:c r="N291" s="32"/>
    </x:row>
    <x:row r="292">
      <x:c r="A292" s="32"/>
      <x:c r="B292" s="32"/>
      <x:c r="C292" s="32"/>
      <x:c r="D292" s="32"/>
      <x:c r="E292" s="32"/>
      <x:c r="F292" s="36"/>
      <x:c r="G292" s="32"/>
      <x:c r="H292" s="32"/>
      <x:c r="I292" s="32"/>
      <x:c r="J292" s="32"/>
      <x:c r="K292" s="32"/>
      <x:c r="L292" s="32"/>
      <x:c r="M292" s="32"/>
      <x:c r="N292" s="32"/>
    </x:row>
    <x:row r="293">
      <x:c r="A293" s="32"/>
      <x:c r="B293" s="32"/>
      <x:c r="C293" s="32"/>
      <x:c r="D293" s="32"/>
      <x:c r="E293" s="32"/>
      <x:c r="F293" s="36"/>
      <x:c r="G293" s="32"/>
      <x:c r="H293" s="32"/>
      <x:c r="I293" s="32"/>
      <x:c r="J293" s="32"/>
      <x:c r="K293" s="32"/>
      <x:c r="L293" s="32"/>
      <x:c r="M293" s="32"/>
      <x:c r="N293" s="32"/>
    </x:row>
    <x:row r="294">
      <x:c r="A294" s="32"/>
      <x:c r="B294" s="32"/>
      <x:c r="C294" s="32"/>
      <x:c r="D294" s="32"/>
      <x:c r="E294" s="32"/>
      <x:c r="F294" s="36"/>
      <x:c r="G294" s="32"/>
      <x:c r="H294" s="32"/>
      <x:c r="I294" s="32"/>
      <x:c r="J294" s="32"/>
      <x:c r="K294" s="32"/>
      <x:c r="L294" s="32"/>
      <x:c r="M294" s="32"/>
      <x:c r="N294" s="32"/>
    </x:row>
    <x:row r="295">
      <x:c r="A295" s="32"/>
      <x:c r="B295" s="32"/>
      <x:c r="C295" s="32"/>
      <x:c r="D295" s="32"/>
      <x:c r="E295" s="32"/>
      <x:c r="F295" s="36"/>
      <x:c r="G295" s="32"/>
      <x:c r="H295" s="32"/>
      <x:c r="I295" s="32"/>
      <x:c r="J295" s="32"/>
      <x:c r="K295" s="32"/>
      <x:c r="L295" s="32"/>
      <x:c r="M295" s="32"/>
      <x:c r="N295" s="32"/>
    </x:row>
    <x:row r="296">
      <x:c r="A296" s="32"/>
      <x:c r="B296" s="32"/>
      <x:c r="C296" s="32"/>
      <x:c r="D296" s="32"/>
      <x:c r="E296" s="32"/>
      <x:c r="F296" s="36"/>
      <x:c r="G296" s="32"/>
      <x:c r="H296" s="32"/>
      <x:c r="I296" s="32"/>
      <x:c r="J296" s="32"/>
      <x:c r="K296" s="32"/>
      <x:c r="L296" s="32"/>
      <x:c r="M296" s="32"/>
      <x:c r="N296" s="32"/>
    </x:row>
    <x:row r="297">
      <x:c r="A297" s="32"/>
      <x:c r="B297" s="32"/>
      <x:c r="C297" s="32"/>
      <x:c r="D297" s="32"/>
      <x:c r="E297" s="32"/>
      <x:c r="F297" s="36"/>
      <x:c r="G297" s="32"/>
      <x:c r="H297" s="32"/>
      <x:c r="I297" s="32"/>
      <x:c r="J297" s="32"/>
      <x:c r="K297" s="32"/>
      <x:c r="L297" s="32"/>
      <x:c r="M297" s="32"/>
      <x:c r="N297" s="32"/>
    </x:row>
    <x:row r="298">
      <x:c r="A298" s="32"/>
      <x:c r="B298" s="32"/>
      <x:c r="C298" s="32"/>
      <x:c r="D298" s="32"/>
      <x:c r="E298" s="32"/>
      <x:c r="F298" s="36"/>
      <x:c r="G298" s="32"/>
      <x:c r="H298" s="32"/>
      <x:c r="I298" s="32"/>
      <x:c r="J298" s="32"/>
      <x:c r="K298" s="32"/>
      <x:c r="L298" s="32"/>
      <x:c r="M298" s="32"/>
      <x:c r="N298" s="32"/>
    </x:row>
    <x:row r="299">
      <x:c r="A299" s="32"/>
      <x:c r="B299" s="32"/>
      <x:c r="C299" s="32"/>
      <x:c r="D299" s="32"/>
      <x:c r="E299" s="32"/>
      <x:c r="F299" s="36"/>
      <x:c r="G299" s="32"/>
      <x:c r="H299" s="32"/>
      <x:c r="I299" s="32"/>
      <x:c r="J299" s="32"/>
      <x:c r="K299" s="32"/>
      <x:c r="L299" s="32"/>
      <x:c r="M299" s="32"/>
      <x:c r="N299" s="32"/>
    </x:row>
    <x:row r="300">
      <x:c r="A300" s="32"/>
      <x:c r="B300" s="32"/>
      <x:c r="C300" s="32"/>
      <x:c r="D300" s="32"/>
      <x:c r="E300" s="32"/>
      <x:c r="F300" s="36"/>
      <x:c r="G300" s="32"/>
      <x:c r="H300" s="32"/>
      <x:c r="I300" s="32"/>
      <x:c r="J300" s="32"/>
      <x:c r="K300" s="32"/>
      <x:c r="L300" s="32"/>
      <x:c r="M300" s="32"/>
      <x:c r="N300" s="32"/>
    </x:row>
    <x:row r="301">
      <x:c r="A301" s="32"/>
      <x:c r="B301" s="32"/>
      <x:c r="C301" s="32"/>
      <x:c r="D301" s="32"/>
      <x:c r="E301" s="32"/>
      <x:c r="F301" s="36"/>
      <x:c r="G301" s="32"/>
      <x:c r="H301" s="32"/>
      <x:c r="I301" s="32"/>
      <x:c r="J301" s="32"/>
      <x:c r="K301" s="32"/>
      <x:c r="L301" s="32"/>
      <x:c r="M301" s="32"/>
      <x:c r="N301" s="32"/>
    </x:row>
    <x:row r="302">
      <x:c r="A302" s="32"/>
      <x:c r="B302" s="32"/>
      <x:c r="C302" s="32"/>
      <x:c r="D302" s="32"/>
      <x:c r="E302" s="32"/>
      <x:c r="F302" s="36"/>
      <x:c r="G302" s="32"/>
      <x:c r="H302" s="32"/>
      <x:c r="I302" s="32"/>
      <x:c r="J302" s="32"/>
      <x:c r="K302" s="32"/>
      <x:c r="L302" s="32"/>
      <x:c r="M302" s="32"/>
      <x:c r="N302" s="32"/>
    </x:row>
    <x:row r="303">
      <x:c r="A303" s="32"/>
      <x:c r="B303" s="32"/>
      <x:c r="C303" s="32"/>
      <x:c r="D303" s="32"/>
      <x:c r="E303" s="32"/>
      <x:c r="F303" s="36"/>
      <x:c r="G303" s="32"/>
      <x:c r="H303" s="32"/>
      <x:c r="I303" s="32"/>
      <x:c r="J303" s="32"/>
      <x:c r="K303" s="32"/>
      <x:c r="L303" s="32"/>
      <x:c r="M303" s="32"/>
      <x:c r="N303" s="32"/>
    </x:row>
    <x:row r="304">
      <x:c r="A304" s="32"/>
      <x:c r="B304" s="32"/>
      <x:c r="C304" s="32"/>
      <x:c r="D304" s="32"/>
      <x:c r="E304" s="32"/>
      <x:c r="F304" s="36"/>
      <x:c r="G304" s="32"/>
      <x:c r="H304" s="32"/>
      <x:c r="I304" s="32"/>
      <x:c r="J304" s="32"/>
      <x:c r="K304" s="32"/>
      <x:c r="L304" s="32"/>
      <x:c r="M304" s="32"/>
      <x:c r="N304" s="32"/>
    </x:row>
  </x:sheetData>
  <x:mergeCells>
    <x:mergeCell ref="A1:N1"/>
    <x:mergeCell ref="A2:N2"/>
  </x:mergeCells>
  <x:dataValidations count="6">
    <x:dataValidation type="list" sqref="E5:E304">
      <x:formula1>"Direct meeting,Email/message,CRM activity,Calendar metadata,Team observation,Public source,Customer document,Third-party report,Inference,Other"</x:formula1>
    </x:dataValidation>
    <x:dataValidation type="list" sqref="H5:H304">
      <x:formula1>"0,1,2,3,4"</x:formula1>
    </x:dataValidation>
    <x:dataValidation type="list" sqref="I5:I304">
      <x:formula1>"0,1,2,3,4"</x:formula1>
    </x:dataValidation>
    <x:dataValidation type="list" sqref="J5:J304">
      <x:formula1>"0,1,2,3,4"</x:formula1>
    </x:dataValidation>
    <x:dataValidation type="list" sqref="K5:K304">
      <x:formula1>"0,1,2,3,4"</x:formula1>
    </x:dataValidation>
    <x:dataValidation type="list" sqref="L5:L304">
      <x:formula1>"0,1,2,3,4"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17" hidden="0" customWidth="1"/>
    <x:col min="5" max="5" width="19" hidden="0" customWidth="1"/>
    <x:col min="6" max="6" width="16" hidden="0" customWidth="1"/>
    <x:col min="7" max="7" width="19" hidden="0" customWidth="1"/>
    <x:col min="8" max="8" width="20" hidden="0" customWidth="1"/>
    <x:col min="9" max="9" width="14" hidden="0" customWidth="1"/>
    <x:col min="10" max="10" width="13" hidden="0" customWidth="1"/>
    <x:col min="11" max="11" width="15" hidden="0" customWidth="1"/>
    <x:col min="12" max="12" width="13" hidden="0" customWidth="1"/>
    <x:col min="13" max="13" width="13" hidden="0" customWidth="1"/>
    <x:col min="14" max="14" width="19" hidden="0" customWidth="1"/>
    <x:col min="15" max="15" width="23" hidden="0" customWidth="1"/>
    <x:col min="16" max="16" width="23" hidden="0" customWidth="1"/>
    <x:col min="17" max="17" width="21" hidden="0" customWidth="1"/>
    <x:col min="18" max="18" width="18" hidden="0" customWidth="1"/>
    <x:col min="19" max="19" width="13" hidden="0" customWidth="1"/>
    <x:col min="20" max="20" width="18" hidden="0" customWidth="1"/>
    <x:col min="21" max="21" width="16" hidden="0" customWidth="1"/>
    <x:col min="22" max="22" width="17" hidden="0" customWidth="1"/>
    <x:col min="23" max="23" width="27" hidden="0" customWidth="1"/>
    <x:col min="24" max="24" width="21" hidden="0" customWidth="1"/>
    <x:col min="25" max="25" width="13" hidden="0" customWidth="1"/>
    <x:col min="26" max="26" width="18" hidden="0" customWidth="1"/>
    <x:col min="27" max="27" width="32" hidden="0" customWidth="1"/>
    <x:col min="28" max="28" width="28" hidden="0" customWidth="1"/>
  </x:cols>
  <x:sheetData>
    <x:row r="1" ht="32" customHeight="1">
      <x:c r="A1" s="6" t="str">
        <x:v>Relationship Strength Scorecard</x:v>
      </x:c>
    </x:row>
    <x:row r="2" ht="34" customHeight="1">
      <x:c r="A2" s="15" t="str">
        <x:v>The access score measures observable seller access, the influence score measures buying influence, and evidence confidence measures how well the evidence supports the claim. Verified capacity is a planning input, not a win probability.</x:v>
      </x:c>
    </x:row>
    <x:row r="4" ht="34" customHeight="1">
      <x:c r="A4" s="24" t="str">
        <x:v>Stakeholder ID</x:v>
      </x:c>
      <x:c r="B4" s="24" t="str">
        <x:v>Name</x:v>
      </x:c>
      <x:c r="C4" s="24" t="str">
        <x:v>Primary decision role</x:v>
      </x:c>
      <x:c r="D4" s="24" t="str">
        <x:v>Access state 0–4</x:v>
      </x:c>
      <x:c r="E4" s="24" t="str">
        <x:v>Exchange depth 0–4</x:v>
      </x:c>
      <x:c r="F4" s="24" t="str">
        <x:v>Reciprocity 0–4</x:v>
      </x:c>
      <x:c r="G4" s="24" t="str">
        <x:v>Route resilience 0–4</x:v>
      </x:c>
      <x:c r="H4" s="24" t="str">
        <x:v>Last meaningful interaction</x:v>
      </x:c>
      <x:c r="I4" s="24" t="str">
        <x:v>Half-life days</x:v>
      </x:c>
      <x:c r="J4" s="24" t="str">
        <x:v>Days since</x:v>
      </x:c>
      <x:c r="K4" s="24" t="str">
        <x:v>Freshness factor</x:v>
      </x:c>
      <x:c r="L4" s="24" t="str">
        <x:v>Base access score</x:v>
      </x:c>
      <x:c r="M4" s="24" t="str">
        <x:v>Access score</x:v>
      </x:c>
      <x:c r="N4" s="24" t="str">
        <x:v>Formal authority 0–4</x:v>
      </x:c>
      <x:c r="O4" s="24" t="str">
        <x:v>Decision participation 0–4</x:v>
      </x:c>
      <x:c r="P4" s="24" t="str">
        <x:v>Gate / resource control 0–4</x:v>
      </x:c>
      <x:c r="Q4" s="24" t="str">
        <x:v>Internal connectivity 0–4</x:v>
      </x:c>
      <x:c r="R4" s="24" t="str">
        <x:v>Observed sway 0–4</x:v>
      </x:c>
      <x:c r="S4" s="24" t="str">
        <x:v>Influence score</x:v>
      </x:c>
      <x:c r="T4" s="24" t="str">
        <x:v>Source quality 0–4</x:v>
      </x:c>
      <x:c r="U4" s="24" t="str">
        <x:v>Specificity 0–4</x:v>
      </x:c>
      <x:c r="V4" s="24" t="str">
        <x:v>Corroboration 0–4</x:v>
      </x:c>
      <x:c r="W4" s="24" t="str">
        <x:v>Identity / role verification 0–4</x:v>
      </x:c>
      <x:c r="X4" s="24" t="str">
        <x:v>Edge verification 0–4</x:v>
      </x:c>
      <x:c r="Y4" s="24" t="str">
        <x:v>Evidence confidence</x:v>
      </x:c>
      <x:c r="Z4" s="24" t="str">
        <x:v>Verified capacity</x:v>
      </x:c>
      <x:c r="AA4" s="24" t="str">
        <x:v>Evidence IDs / note</x:v>
      </x:c>
      <x:c r="AB4" s="24" t="str">
        <x:v>Reviewer / update note</x:v>
      </x:c>
    </x:row>
    <x:row r="5">
      <x:c r="A5" s="32"/>
      <x:c r="B5" s="56" t="str">
        <x:f>IF(A5="","",IFERROR(INDEX(Stakeholders!$B$5:$B$104,MATCH(A5,Stakeholders!$A$5:$A$104,0)),""))</x:f>
      </x:c>
      <x:c r="C5" s="56" t="str">
        <x:f>IF(A5="","",IFERROR(INDEX(Stakeholders!$E$5:$E$104,MATCH(A5,Stakeholders!$A$5:$A$104,0)),""))</x:f>
      </x:c>
      <x:c r="D5" s="32"/>
      <x:c r="E5" s="32"/>
      <x:c r="F5" s="32"/>
      <x:c r="G5" s="32"/>
      <x:c r="H5" s="36"/>
      <x:c r="I5" s="58" t="str">
        <x:f>IF(A5="","",Method_Settings!$B$5)</x:f>
      </x:c>
      <x:c r="J5" s="58" t="str">
        <x:f>IF(OR(A5="",H5=""),"",MAX(0,TODAY()-H5))</x:f>
      </x:c>
      <x:c r="K5" s="59" t="str">
        <x:f>IF(OR(A5="",H5="",I5&lt;=0),"",2^(-J5/I5))</x:f>
      </x:c>
      <x:c r="L5" s="60" t="str">
        <x:f>IF(COUNT(D5:G5)&lt;4,"",(D5*Method_Settings!$B$6+E5*Method_Settings!$B$7+F5*Method_Settings!$B$8+G5*Method_Settings!$B$9)/(4*SUM(Method_Settings!$B$6:$B$9))*100)</x:f>
      </x:c>
      <x:c r="M5" s="60" t="str">
        <x:f>IF(OR(L5="",K5=""),"",L5*K5)</x:f>
      </x:c>
      <x:c r="N5" s="32"/>
      <x:c r="O5" s="32"/>
      <x:c r="P5" s="32"/>
      <x:c r="Q5" s="32"/>
      <x:c r="R5" s="32"/>
      <x:c r="S5" s="60" t="str">
        <x:f>IF(COUNT(N5:R5)&lt;5,"",(N5*Method_Settings!$B$10+O5*Method_Settings!$B$11+P5*Method_Settings!$B$12+Q5*Method_Settings!$B$13+R5*Method_Settings!$B$14)/(4*SUM(Method_Settings!$B$10:$B$14))*100)</x:f>
      </x:c>
      <x:c r="T5" s="32"/>
      <x:c r="U5" s="32"/>
      <x:c r="V5" s="32"/>
      <x:c r="W5" s="32"/>
      <x:c r="X5" s="32"/>
      <x:c r="Y5" s="60" t="str">
        <x:f>IF(COUNT(T5:X5)&lt;5,"",(T5*Method_Settings!$B$15+U5*Method_Settings!$B$16+V5*Method_Settings!$B$17+W5*Method_Settings!$B$18+X5*Method_Settings!$B$19)/(4*SUM(Method_Settings!$B$15:$B$19))*100)</x:f>
      </x:c>
      <x:c r="Z5" s="64" t="str">
        <x:f>IF(OR(M5="",S5="",Y5=""),"",(M5/100)*(S5/100)*(Y5/100))</x:f>
      </x:c>
      <x:c r="AA5" s="32"/>
      <x:c r="AB5" s="32"/>
    </x:row>
    <x:row r="6">
      <x:c r="A6" s="32"/>
      <x:c r="B6" s="56" t="str">
        <x:f>IF(A6="","",IFERROR(INDEX(Stakeholders!$B$5:$B$104,MATCH(A6,Stakeholders!$A$5:$A$104,0)),""))</x:f>
      </x:c>
      <x:c r="C6" s="56" t="str">
        <x:f>IF(A6="","",IFERROR(INDEX(Stakeholders!$E$5:$E$104,MATCH(A6,Stakeholders!$A$5:$A$104,0)),""))</x:f>
      </x:c>
      <x:c r="D6" s="32"/>
      <x:c r="E6" s="32"/>
      <x:c r="F6" s="32"/>
      <x:c r="G6" s="32"/>
      <x:c r="H6" s="36"/>
      <x:c r="I6" s="58" t="str">
        <x:f>IF(A6="","",Method_Settings!$B$5)</x:f>
      </x:c>
      <x:c r="J6" s="58" t="str">
        <x:f>IF(OR(A6="",H6=""),"",MAX(0,TODAY()-H6))</x:f>
      </x:c>
      <x:c r="K6" s="59" t="str">
        <x:f>IF(OR(A6="",H6="",I6&lt;=0),"",2^(-J6/I6))</x:f>
      </x:c>
      <x:c r="L6" s="60" t="str">
        <x:f>IF(COUNT(D6:G6)&lt;4,"",(D6*Method_Settings!$B$6+E6*Method_Settings!$B$7+F6*Method_Settings!$B$8+G6*Method_Settings!$B$9)/(4*SUM(Method_Settings!$B$6:$B$9))*100)</x:f>
      </x:c>
      <x:c r="M6" s="60" t="str">
        <x:f>IF(OR(L6="",K6=""),"",L6*K6)</x:f>
      </x:c>
      <x:c r="N6" s="32"/>
      <x:c r="O6" s="32"/>
      <x:c r="P6" s="32"/>
      <x:c r="Q6" s="32"/>
      <x:c r="R6" s="32"/>
      <x:c r="S6" s="60" t="str">
        <x:f>IF(COUNT(N6:R6)&lt;5,"",(N6*Method_Settings!$B$10+O6*Method_Settings!$B$11+P6*Method_Settings!$B$12+Q6*Method_Settings!$B$13+R6*Method_Settings!$B$14)/(4*SUM(Method_Settings!$B$10:$B$14))*100)</x:f>
      </x:c>
      <x:c r="T6" s="32"/>
      <x:c r="U6" s="32"/>
      <x:c r="V6" s="32"/>
      <x:c r="W6" s="32"/>
      <x:c r="X6" s="32"/>
      <x:c r="Y6" s="60" t="str">
        <x:f>IF(COUNT(T6:X6)&lt;5,"",(T6*Method_Settings!$B$15+U6*Method_Settings!$B$16+V6*Method_Settings!$B$17+W6*Method_Settings!$B$18+X6*Method_Settings!$B$19)/(4*SUM(Method_Settings!$B$15:$B$19))*100)</x:f>
      </x:c>
      <x:c r="Z6" s="64" t="str">
        <x:f>IF(OR(M6="",S6="",Y6=""),"",(M6/100)*(S6/100)*(Y6/100))</x:f>
      </x:c>
      <x:c r="AA6" s="32"/>
      <x:c r="AB6" s="32"/>
    </x:row>
    <x:row r="7">
      <x:c r="A7" s="32"/>
      <x:c r="B7" s="56" t="str">
        <x:f>IF(A7="","",IFERROR(INDEX(Stakeholders!$B$5:$B$104,MATCH(A7,Stakeholders!$A$5:$A$104,0)),""))</x:f>
      </x:c>
      <x:c r="C7" s="56" t="str">
        <x:f>IF(A7="","",IFERROR(INDEX(Stakeholders!$E$5:$E$104,MATCH(A7,Stakeholders!$A$5:$A$104,0)),""))</x:f>
      </x:c>
      <x:c r="D7" s="32"/>
      <x:c r="E7" s="32"/>
      <x:c r="F7" s="32"/>
      <x:c r="G7" s="32"/>
      <x:c r="H7" s="36"/>
      <x:c r="I7" s="58" t="str">
        <x:f>IF(A7="","",Method_Settings!$B$5)</x:f>
      </x:c>
      <x:c r="J7" s="58" t="str">
        <x:f>IF(OR(A7="",H7=""),"",MAX(0,TODAY()-H7))</x:f>
      </x:c>
      <x:c r="K7" s="59" t="str">
        <x:f>IF(OR(A7="",H7="",I7&lt;=0),"",2^(-J7/I7))</x:f>
      </x:c>
      <x:c r="L7" s="60" t="str">
        <x:f>IF(COUNT(D7:G7)&lt;4,"",(D7*Method_Settings!$B$6+E7*Method_Settings!$B$7+F7*Method_Settings!$B$8+G7*Method_Settings!$B$9)/(4*SUM(Method_Settings!$B$6:$B$9))*100)</x:f>
      </x:c>
      <x:c r="M7" s="60" t="str">
        <x:f>IF(OR(L7="",K7=""),"",L7*K7)</x:f>
      </x:c>
      <x:c r="N7" s="32"/>
      <x:c r="O7" s="32"/>
      <x:c r="P7" s="32"/>
      <x:c r="Q7" s="32"/>
      <x:c r="R7" s="32"/>
      <x:c r="S7" s="60" t="str">
        <x:f>IF(COUNT(N7:R7)&lt;5,"",(N7*Method_Settings!$B$10+O7*Method_Settings!$B$11+P7*Method_Settings!$B$12+Q7*Method_Settings!$B$13+R7*Method_Settings!$B$14)/(4*SUM(Method_Settings!$B$10:$B$14))*100)</x:f>
      </x:c>
      <x:c r="T7" s="32"/>
      <x:c r="U7" s="32"/>
      <x:c r="V7" s="32"/>
      <x:c r="W7" s="32"/>
      <x:c r="X7" s="32"/>
      <x:c r="Y7" s="60" t="str">
        <x:f>IF(COUNT(T7:X7)&lt;5,"",(T7*Method_Settings!$B$15+U7*Method_Settings!$B$16+V7*Method_Settings!$B$17+W7*Method_Settings!$B$18+X7*Method_Settings!$B$19)/(4*SUM(Method_Settings!$B$15:$B$19))*100)</x:f>
      </x:c>
      <x:c r="Z7" s="64" t="str">
        <x:f>IF(OR(M7="",S7="",Y7=""),"",(M7/100)*(S7/100)*(Y7/100))</x:f>
      </x:c>
      <x:c r="AA7" s="32"/>
      <x:c r="AB7" s="32"/>
    </x:row>
    <x:row r="8">
      <x:c r="A8" s="32"/>
      <x:c r="B8" s="56" t="str">
        <x:f>IF(A8="","",IFERROR(INDEX(Stakeholders!$B$5:$B$104,MATCH(A8,Stakeholders!$A$5:$A$104,0)),""))</x:f>
      </x:c>
      <x:c r="C8" s="56" t="str">
        <x:f>IF(A8="","",IFERROR(INDEX(Stakeholders!$E$5:$E$104,MATCH(A8,Stakeholders!$A$5:$A$104,0)),""))</x:f>
      </x:c>
      <x:c r="D8" s="32"/>
      <x:c r="E8" s="32"/>
      <x:c r="F8" s="32"/>
      <x:c r="G8" s="32"/>
      <x:c r="H8" s="36"/>
      <x:c r="I8" s="58" t="str">
        <x:f>IF(A8="","",Method_Settings!$B$5)</x:f>
      </x:c>
      <x:c r="J8" s="58" t="str">
        <x:f>IF(OR(A8="",H8=""),"",MAX(0,TODAY()-H8))</x:f>
      </x:c>
      <x:c r="K8" s="59" t="str">
        <x:f>IF(OR(A8="",H8="",I8&lt;=0),"",2^(-J8/I8))</x:f>
      </x:c>
      <x:c r="L8" s="60" t="str">
        <x:f>IF(COUNT(D8:G8)&lt;4,"",(D8*Method_Settings!$B$6+E8*Method_Settings!$B$7+F8*Method_Settings!$B$8+G8*Method_Settings!$B$9)/(4*SUM(Method_Settings!$B$6:$B$9))*100)</x:f>
      </x:c>
      <x:c r="M8" s="60" t="str">
        <x:f>IF(OR(L8="",K8=""),"",L8*K8)</x:f>
      </x:c>
      <x:c r="N8" s="32"/>
      <x:c r="O8" s="32"/>
      <x:c r="P8" s="32"/>
      <x:c r="Q8" s="32"/>
      <x:c r="R8" s="32"/>
      <x:c r="S8" s="60" t="str">
        <x:f>IF(COUNT(N8:R8)&lt;5,"",(N8*Method_Settings!$B$10+O8*Method_Settings!$B$11+P8*Method_Settings!$B$12+Q8*Method_Settings!$B$13+R8*Method_Settings!$B$14)/(4*SUM(Method_Settings!$B$10:$B$14))*100)</x:f>
      </x:c>
      <x:c r="T8" s="32"/>
      <x:c r="U8" s="32"/>
      <x:c r="V8" s="32"/>
      <x:c r="W8" s="32"/>
      <x:c r="X8" s="32"/>
      <x:c r="Y8" s="60" t="str">
        <x:f>IF(COUNT(T8:X8)&lt;5,"",(T8*Method_Settings!$B$15+U8*Method_Settings!$B$16+V8*Method_Settings!$B$17+W8*Method_Settings!$B$18+X8*Method_Settings!$B$19)/(4*SUM(Method_Settings!$B$15:$B$19))*100)</x:f>
      </x:c>
      <x:c r="Z8" s="64" t="str">
        <x:f>IF(OR(M8="",S8="",Y8=""),"",(M8/100)*(S8/100)*(Y8/100))</x:f>
      </x:c>
      <x:c r="AA8" s="32"/>
      <x:c r="AB8" s="32"/>
    </x:row>
    <x:row r="9">
      <x:c r="A9" s="32"/>
      <x:c r="B9" s="56" t="str">
        <x:f>IF(A9="","",IFERROR(INDEX(Stakeholders!$B$5:$B$104,MATCH(A9,Stakeholders!$A$5:$A$104,0)),""))</x:f>
      </x:c>
      <x:c r="C9" s="56" t="str">
        <x:f>IF(A9="","",IFERROR(INDEX(Stakeholders!$E$5:$E$104,MATCH(A9,Stakeholders!$A$5:$A$104,0)),""))</x:f>
      </x:c>
      <x:c r="D9" s="32"/>
      <x:c r="E9" s="32"/>
      <x:c r="F9" s="32"/>
      <x:c r="G9" s="32"/>
      <x:c r="H9" s="36"/>
      <x:c r="I9" s="58" t="str">
        <x:f>IF(A9="","",Method_Settings!$B$5)</x:f>
      </x:c>
      <x:c r="J9" s="58" t="str">
        <x:f>IF(OR(A9="",H9=""),"",MAX(0,TODAY()-H9))</x:f>
      </x:c>
      <x:c r="K9" s="59" t="str">
        <x:f>IF(OR(A9="",H9="",I9&lt;=0),"",2^(-J9/I9))</x:f>
      </x:c>
      <x:c r="L9" s="60" t="str">
        <x:f>IF(COUNT(D9:G9)&lt;4,"",(D9*Method_Settings!$B$6+E9*Method_Settings!$B$7+F9*Method_Settings!$B$8+G9*Method_Settings!$B$9)/(4*SUM(Method_Settings!$B$6:$B$9))*100)</x:f>
      </x:c>
      <x:c r="M9" s="60" t="str">
        <x:f>IF(OR(L9="",K9=""),"",L9*K9)</x:f>
      </x:c>
      <x:c r="N9" s="32"/>
      <x:c r="O9" s="32"/>
      <x:c r="P9" s="32"/>
      <x:c r="Q9" s="32"/>
      <x:c r="R9" s="32"/>
      <x:c r="S9" s="60" t="str">
        <x:f>IF(COUNT(N9:R9)&lt;5,"",(N9*Method_Settings!$B$10+O9*Method_Settings!$B$11+P9*Method_Settings!$B$12+Q9*Method_Settings!$B$13+R9*Method_Settings!$B$14)/(4*SUM(Method_Settings!$B$10:$B$14))*100)</x:f>
      </x:c>
      <x:c r="T9" s="32"/>
      <x:c r="U9" s="32"/>
      <x:c r="V9" s="32"/>
      <x:c r="W9" s="32"/>
      <x:c r="X9" s="32"/>
      <x:c r="Y9" s="60" t="str">
        <x:f>IF(COUNT(T9:X9)&lt;5,"",(T9*Method_Settings!$B$15+U9*Method_Settings!$B$16+V9*Method_Settings!$B$17+W9*Method_Settings!$B$18+X9*Method_Settings!$B$19)/(4*SUM(Method_Settings!$B$15:$B$19))*100)</x:f>
      </x:c>
      <x:c r="Z9" s="64" t="str">
        <x:f>IF(OR(M9="",S9="",Y9=""),"",(M9/100)*(S9/100)*(Y9/100))</x:f>
      </x:c>
      <x:c r="AA9" s="32"/>
      <x:c r="AB9" s="32"/>
    </x:row>
    <x:row r="10">
      <x:c r="A10" s="32"/>
      <x:c r="B10" s="56" t="str">
        <x:f>IF(A10="","",IFERROR(INDEX(Stakeholders!$B$5:$B$104,MATCH(A10,Stakeholders!$A$5:$A$104,0)),""))</x:f>
      </x:c>
      <x:c r="C10" s="56" t="str">
        <x:f>IF(A10="","",IFERROR(INDEX(Stakeholders!$E$5:$E$104,MATCH(A10,Stakeholders!$A$5:$A$104,0)),""))</x:f>
      </x:c>
      <x:c r="D10" s="32"/>
      <x:c r="E10" s="32"/>
      <x:c r="F10" s="32"/>
      <x:c r="G10" s="32"/>
      <x:c r="H10" s="36"/>
      <x:c r="I10" s="58" t="str">
        <x:f>IF(A10="","",Method_Settings!$B$5)</x:f>
      </x:c>
      <x:c r="J10" s="58" t="str">
        <x:f>IF(OR(A10="",H10=""),"",MAX(0,TODAY()-H10))</x:f>
      </x:c>
      <x:c r="K10" s="59" t="str">
        <x:f>IF(OR(A10="",H10="",I10&lt;=0),"",2^(-J10/I10))</x:f>
      </x:c>
      <x:c r="L10" s="60" t="str">
        <x:f>IF(COUNT(D10:G10)&lt;4,"",(D10*Method_Settings!$B$6+E10*Method_Settings!$B$7+F10*Method_Settings!$B$8+G10*Method_Settings!$B$9)/(4*SUM(Method_Settings!$B$6:$B$9))*100)</x:f>
      </x:c>
      <x:c r="M10" s="60" t="str">
        <x:f>IF(OR(L10="",K10=""),"",L10*K10)</x:f>
      </x:c>
      <x:c r="N10" s="32"/>
      <x:c r="O10" s="32"/>
      <x:c r="P10" s="32"/>
      <x:c r="Q10" s="32"/>
      <x:c r="R10" s="32"/>
      <x:c r="S10" s="60" t="str">
        <x:f>IF(COUNT(N10:R10)&lt;5,"",(N10*Method_Settings!$B$10+O10*Method_Settings!$B$11+P10*Method_Settings!$B$12+Q10*Method_Settings!$B$13+R10*Method_Settings!$B$14)/(4*SUM(Method_Settings!$B$10:$B$14))*100)</x:f>
      </x:c>
      <x:c r="T10" s="32"/>
      <x:c r="U10" s="32"/>
      <x:c r="V10" s="32"/>
      <x:c r="W10" s="32"/>
      <x:c r="X10" s="32"/>
      <x:c r="Y10" s="60" t="str">
        <x:f>IF(COUNT(T10:X10)&lt;5,"",(T10*Method_Settings!$B$15+U10*Method_Settings!$B$16+V10*Method_Settings!$B$17+W10*Method_Settings!$B$18+X10*Method_Settings!$B$19)/(4*SUM(Method_Settings!$B$15:$B$19))*100)</x:f>
      </x:c>
      <x:c r="Z10" s="64" t="str">
        <x:f>IF(OR(M10="",S10="",Y10=""),"",(M10/100)*(S10/100)*(Y10/100))</x:f>
      </x:c>
      <x:c r="AA10" s="32"/>
      <x:c r="AB10" s="32"/>
    </x:row>
    <x:row r="11">
      <x:c r="A11" s="32"/>
      <x:c r="B11" s="56" t="str">
        <x:f>IF(A11="","",IFERROR(INDEX(Stakeholders!$B$5:$B$104,MATCH(A11,Stakeholders!$A$5:$A$104,0)),""))</x:f>
      </x:c>
      <x:c r="C11" s="56" t="str">
        <x:f>IF(A11="","",IFERROR(INDEX(Stakeholders!$E$5:$E$104,MATCH(A11,Stakeholders!$A$5:$A$104,0)),""))</x:f>
      </x:c>
      <x:c r="D11" s="32"/>
      <x:c r="E11" s="32"/>
      <x:c r="F11" s="32"/>
      <x:c r="G11" s="32"/>
      <x:c r="H11" s="36"/>
      <x:c r="I11" s="58" t="str">
        <x:f>IF(A11="","",Method_Settings!$B$5)</x:f>
      </x:c>
      <x:c r="J11" s="58" t="str">
        <x:f>IF(OR(A11="",H11=""),"",MAX(0,TODAY()-H11))</x:f>
      </x:c>
      <x:c r="K11" s="59" t="str">
        <x:f>IF(OR(A11="",H11="",I11&lt;=0),"",2^(-J11/I11))</x:f>
      </x:c>
      <x:c r="L11" s="60" t="str">
        <x:f>IF(COUNT(D11:G11)&lt;4,"",(D11*Method_Settings!$B$6+E11*Method_Settings!$B$7+F11*Method_Settings!$B$8+G11*Method_Settings!$B$9)/(4*SUM(Method_Settings!$B$6:$B$9))*100)</x:f>
      </x:c>
      <x:c r="M11" s="60" t="str">
        <x:f>IF(OR(L11="",K11=""),"",L11*K11)</x:f>
      </x:c>
      <x:c r="N11" s="32"/>
      <x:c r="O11" s="32"/>
      <x:c r="P11" s="32"/>
      <x:c r="Q11" s="32"/>
      <x:c r="R11" s="32"/>
      <x:c r="S11" s="60" t="str">
        <x:f>IF(COUNT(N11:R11)&lt;5,"",(N11*Method_Settings!$B$10+O11*Method_Settings!$B$11+P11*Method_Settings!$B$12+Q11*Method_Settings!$B$13+R11*Method_Settings!$B$14)/(4*SUM(Method_Settings!$B$10:$B$14))*100)</x:f>
      </x:c>
      <x:c r="T11" s="32"/>
      <x:c r="U11" s="32"/>
      <x:c r="V11" s="32"/>
      <x:c r="W11" s="32"/>
      <x:c r="X11" s="32"/>
      <x:c r="Y11" s="60" t="str">
        <x:f>IF(COUNT(T11:X11)&lt;5,"",(T11*Method_Settings!$B$15+U11*Method_Settings!$B$16+V11*Method_Settings!$B$17+W11*Method_Settings!$B$18+X11*Method_Settings!$B$19)/(4*SUM(Method_Settings!$B$15:$B$19))*100)</x:f>
      </x:c>
      <x:c r="Z11" s="64" t="str">
        <x:f>IF(OR(M11="",S11="",Y11=""),"",(M11/100)*(S11/100)*(Y11/100))</x:f>
      </x:c>
      <x:c r="AA11" s="32"/>
      <x:c r="AB11" s="32"/>
    </x:row>
    <x:row r="12">
      <x:c r="A12" s="32"/>
      <x:c r="B12" s="56" t="str">
        <x:f>IF(A12="","",IFERROR(INDEX(Stakeholders!$B$5:$B$104,MATCH(A12,Stakeholders!$A$5:$A$104,0)),""))</x:f>
      </x:c>
      <x:c r="C12" s="56" t="str">
        <x:f>IF(A12="","",IFERROR(INDEX(Stakeholders!$E$5:$E$104,MATCH(A12,Stakeholders!$A$5:$A$104,0)),""))</x:f>
      </x:c>
      <x:c r="D12" s="32"/>
      <x:c r="E12" s="32"/>
      <x:c r="F12" s="32"/>
      <x:c r="G12" s="32"/>
      <x:c r="H12" s="36"/>
      <x:c r="I12" s="58" t="str">
        <x:f>IF(A12="","",Method_Settings!$B$5)</x:f>
      </x:c>
      <x:c r="J12" s="58" t="str">
        <x:f>IF(OR(A12="",H12=""),"",MAX(0,TODAY()-H12))</x:f>
      </x:c>
      <x:c r="K12" s="59" t="str">
        <x:f>IF(OR(A12="",H12="",I12&lt;=0),"",2^(-J12/I12))</x:f>
      </x:c>
      <x:c r="L12" s="60" t="str">
        <x:f>IF(COUNT(D12:G12)&lt;4,"",(D12*Method_Settings!$B$6+E12*Method_Settings!$B$7+F12*Method_Settings!$B$8+G12*Method_Settings!$B$9)/(4*SUM(Method_Settings!$B$6:$B$9))*100)</x:f>
      </x:c>
      <x:c r="M12" s="60" t="str">
        <x:f>IF(OR(L12="",K12=""),"",L12*K12)</x:f>
      </x:c>
      <x:c r="N12" s="32"/>
      <x:c r="O12" s="32"/>
      <x:c r="P12" s="32"/>
      <x:c r="Q12" s="32"/>
      <x:c r="R12" s="32"/>
      <x:c r="S12" s="60" t="str">
        <x:f>IF(COUNT(N12:R12)&lt;5,"",(N12*Method_Settings!$B$10+O12*Method_Settings!$B$11+P12*Method_Settings!$B$12+Q12*Method_Settings!$B$13+R12*Method_Settings!$B$14)/(4*SUM(Method_Settings!$B$10:$B$14))*100)</x:f>
      </x:c>
      <x:c r="T12" s="32"/>
      <x:c r="U12" s="32"/>
      <x:c r="V12" s="32"/>
      <x:c r="W12" s="32"/>
      <x:c r="X12" s="32"/>
      <x:c r="Y12" s="60" t="str">
        <x:f>IF(COUNT(T12:X12)&lt;5,"",(T12*Method_Settings!$B$15+U12*Method_Settings!$B$16+V12*Method_Settings!$B$17+W12*Method_Settings!$B$18+X12*Method_Settings!$B$19)/(4*SUM(Method_Settings!$B$15:$B$19))*100)</x:f>
      </x:c>
      <x:c r="Z12" s="64" t="str">
        <x:f>IF(OR(M12="",S12="",Y12=""),"",(M12/100)*(S12/100)*(Y12/100))</x:f>
      </x:c>
      <x:c r="AA12" s="32"/>
      <x:c r="AB12" s="32"/>
    </x:row>
    <x:row r="13">
      <x:c r="A13" s="32"/>
      <x:c r="B13" s="56" t="str">
        <x:f>IF(A13="","",IFERROR(INDEX(Stakeholders!$B$5:$B$104,MATCH(A13,Stakeholders!$A$5:$A$104,0)),""))</x:f>
      </x:c>
      <x:c r="C13" s="56" t="str">
        <x:f>IF(A13="","",IFERROR(INDEX(Stakeholders!$E$5:$E$104,MATCH(A13,Stakeholders!$A$5:$A$104,0)),""))</x:f>
      </x:c>
      <x:c r="D13" s="32"/>
      <x:c r="E13" s="32"/>
      <x:c r="F13" s="32"/>
      <x:c r="G13" s="32"/>
      <x:c r="H13" s="36"/>
      <x:c r="I13" s="58" t="str">
        <x:f>IF(A13="","",Method_Settings!$B$5)</x:f>
      </x:c>
      <x:c r="J13" s="58" t="str">
        <x:f>IF(OR(A13="",H13=""),"",MAX(0,TODAY()-H13))</x:f>
      </x:c>
      <x:c r="K13" s="59" t="str">
        <x:f>IF(OR(A13="",H13="",I13&lt;=0),"",2^(-J13/I13))</x:f>
      </x:c>
      <x:c r="L13" s="60" t="str">
        <x:f>IF(COUNT(D13:G13)&lt;4,"",(D13*Method_Settings!$B$6+E13*Method_Settings!$B$7+F13*Method_Settings!$B$8+G13*Method_Settings!$B$9)/(4*SUM(Method_Settings!$B$6:$B$9))*100)</x:f>
      </x:c>
      <x:c r="M13" s="60" t="str">
        <x:f>IF(OR(L13="",K13=""),"",L13*K13)</x:f>
      </x:c>
      <x:c r="N13" s="32"/>
      <x:c r="O13" s="32"/>
      <x:c r="P13" s="32"/>
      <x:c r="Q13" s="32"/>
      <x:c r="R13" s="32"/>
      <x:c r="S13" s="60" t="str">
        <x:f>IF(COUNT(N13:R13)&lt;5,"",(N13*Method_Settings!$B$10+O13*Method_Settings!$B$11+P13*Method_Settings!$B$12+Q13*Method_Settings!$B$13+R13*Method_Settings!$B$14)/(4*SUM(Method_Settings!$B$10:$B$14))*100)</x:f>
      </x:c>
      <x:c r="T13" s="32"/>
      <x:c r="U13" s="32"/>
      <x:c r="V13" s="32"/>
      <x:c r="W13" s="32"/>
      <x:c r="X13" s="32"/>
      <x:c r="Y13" s="60" t="str">
        <x:f>IF(COUNT(T13:X13)&lt;5,"",(T13*Method_Settings!$B$15+U13*Method_Settings!$B$16+V13*Method_Settings!$B$17+W13*Method_Settings!$B$18+X13*Method_Settings!$B$19)/(4*SUM(Method_Settings!$B$15:$B$19))*100)</x:f>
      </x:c>
      <x:c r="Z13" s="64" t="str">
        <x:f>IF(OR(M13="",S13="",Y13=""),"",(M13/100)*(S13/100)*(Y13/100))</x:f>
      </x:c>
      <x:c r="AA13" s="32"/>
      <x:c r="AB13" s="32"/>
    </x:row>
    <x:row r="14">
      <x:c r="A14" s="32"/>
      <x:c r="B14" s="56" t="str">
        <x:f>IF(A14="","",IFERROR(INDEX(Stakeholders!$B$5:$B$104,MATCH(A14,Stakeholders!$A$5:$A$104,0)),""))</x:f>
      </x:c>
      <x:c r="C14" s="56" t="str">
        <x:f>IF(A14="","",IFERROR(INDEX(Stakeholders!$E$5:$E$104,MATCH(A14,Stakeholders!$A$5:$A$104,0)),""))</x:f>
      </x:c>
      <x:c r="D14" s="32"/>
      <x:c r="E14" s="32"/>
      <x:c r="F14" s="32"/>
      <x:c r="G14" s="32"/>
      <x:c r="H14" s="36"/>
      <x:c r="I14" s="58" t="str">
        <x:f>IF(A14="","",Method_Settings!$B$5)</x:f>
      </x:c>
      <x:c r="J14" s="58" t="str">
        <x:f>IF(OR(A14="",H14=""),"",MAX(0,TODAY()-H14))</x:f>
      </x:c>
      <x:c r="K14" s="59" t="str">
        <x:f>IF(OR(A14="",H14="",I14&lt;=0),"",2^(-J14/I14))</x:f>
      </x:c>
      <x:c r="L14" s="60" t="str">
        <x:f>IF(COUNT(D14:G14)&lt;4,"",(D14*Method_Settings!$B$6+E14*Method_Settings!$B$7+F14*Method_Settings!$B$8+G14*Method_Settings!$B$9)/(4*SUM(Method_Settings!$B$6:$B$9))*100)</x:f>
      </x:c>
      <x:c r="M14" s="60" t="str">
        <x:f>IF(OR(L14="",K14=""),"",L14*K14)</x:f>
      </x:c>
      <x:c r="N14" s="32"/>
      <x:c r="O14" s="32"/>
      <x:c r="P14" s="32"/>
      <x:c r="Q14" s="32"/>
      <x:c r="R14" s="32"/>
      <x:c r="S14" s="60" t="str">
        <x:f>IF(COUNT(N14:R14)&lt;5,"",(N14*Method_Settings!$B$10+O14*Method_Settings!$B$11+P14*Method_Settings!$B$12+Q14*Method_Settings!$B$13+R14*Method_Settings!$B$14)/(4*SUM(Method_Settings!$B$10:$B$14))*100)</x:f>
      </x:c>
      <x:c r="T14" s="32"/>
      <x:c r="U14" s="32"/>
      <x:c r="V14" s="32"/>
      <x:c r="W14" s="32"/>
      <x:c r="X14" s="32"/>
      <x:c r="Y14" s="60" t="str">
        <x:f>IF(COUNT(T14:X14)&lt;5,"",(T14*Method_Settings!$B$15+U14*Method_Settings!$B$16+V14*Method_Settings!$B$17+W14*Method_Settings!$B$18+X14*Method_Settings!$B$19)/(4*SUM(Method_Settings!$B$15:$B$19))*100)</x:f>
      </x:c>
      <x:c r="Z14" s="64" t="str">
        <x:f>IF(OR(M14="",S14="",Y14=""),"",(M14/100)*(S14/100)*(Y14/100))</x:f>
      </x:c>
      <x:c r="AA14" s="32"/>
      <x:c r="AB14" s="32"/>
    </x:row>
    <x:row r="15">
      <x:c r="A15" s="32"/>
      <x:c r="B15" s="56" t="str">
        <x:f>IF(A15="","",IFERROR(INDEX(Stakeholders!$B$5:$B$104,MATCH(A15,Stakeholders!$A$5:$A$104,0)),""))</x:f>
      </x:c>
      <x:c r="C15" s="56" t="str">
        <x:f>IF(A15="","",IFERROR(INDEX(Stakeholders!$E$5:$E$104,MATCH(A15,Stakeholders!$A$5:$A$104,0)),""))</x:f>
      </x:c>
      <x:c r="D15" s="32"/>
      <x:c r="E15" s="32"/>
      <x:c r="F15" s="32"/>
      <x:c r="G15" s="32"/>
      <x:c r="H15" s="36"/>
      <x:c r="I15" s="58" t="str">
        <x:f>IF(A15="","",Method_Settings!$B$5)</x:f>
      </x:c>
      <x:c r="J15" s="58" t="str">
        <x:f>IF(OR(A15="",H15=""),"",MAX(0,TODAY()-H15))</x:f>
      </x:c>
      <x:c r="K15" s="59" t="str">
        <x:f>IF(OR(A15="",H15="",I15&lt;=0),"",2^(-J15/I15))</x:f>
      </x:c>
      <x:c r="L15" s="60" t="str">
        <x:f>IF(COUNT(D15:G15)&lt;4,"",(D15*Method_Settings!$B$6+E15*Method_Settings!$B$7+F15*Method_Settings!$B$8+G15*Method_Settings!$B$9)/(4*SUM(Method_Settings!$B$6:$B$9))*100)</x:f>
      </x:c>
      <x:c r="M15" s="60" t="str">
        <x:f>IF(OR(L15="",K15=""),"",L15*K15)</x:f>
      </x:c>
      <x:c r="N15" s="32"/>
      <x:c r="O15" s="32"/>
      <x:c r="P15" s="32"/>
      <x:c r="Q15" s="32"/>
      <x:c r="R15" s="32"/>
      <x:c r="S15" s="60" t="str">
        <x:f>IF(COUNT(N15:R15)&lt;5,"",(N15*Method_Settings!$B$10+O15*Method_Settings!$B$11+P15*Method_Settings!$B$12+Q15*Method_Settings!$B$13+R15*Method_Settings!$B$14)/(4*SUM(Method_Settings!$B$10:$B$14))*100)</x:f>
      </x:c>
      <x:c r="T15" s="32"/>
      <x:c r="U15" s="32"/>
      <x:c r="V15" s="32"/>
      <x:c r="W15" s="32"/>
      <x:c r="X15" s="32"/>
      <x:c r="Y15" s="60" t="str">
        <x:f>IF(COUNT(T15:X15)&lt;5,"",(T15*Method_Settings!$B$15+U15*Method_Settings!$B$16+V15*Method_Settings!$B$17+W15*Method_Settings!$B$18+X15*Method_Settings!$B$19)/(4*SUM(Method_Settings!$B$15:$B$19))*100)</x:f>
      </x:c>
      <x:c r="Z15" s="64" t="str">
        <x:f>IF(OR(M15="",S15="",Y15=""),"",(M15/100)*(S15/100)*(Y15/100))</x:f>
      </x:c>
      <x:c r="AA15" s="32"/>
      <x:c r="AB15" s="32"/>
    </x:row>
    <x:row r="16">
      <x:c r="A16" s="32"/>
      <x:c r="B16" s="56" t="str">
        <x:f>IF(A16="","",IFERROR(INDEX(Stakeholders!$B$5:$B$104,MATCH(A16,Stakeholders!$A$5:$A$104,0)),""))</x:f>
      </x:c>
      <x:c r="C16" s="56" t="str">
        <x:f>IF(A16="","",IFERROR(INDEX(Stakeholders!$E$5:$E$104,MATCH(A16,Stakeholders!$A$5:$A$104,0)),""))</x:f>
      </x:c>
      <x:c r="D16" s="32"/>
      <x:c r="E16" s="32"/>
      <x:c r="F16" s="32"/>
      <x:c r="G16" s="32"/>
      <x:c r="H16" s="36"/>
      <x:c r="I16" s="58" t="str">
        <x:f>IF(A16="","",Method_Settings!$B$5)</x:f>
      </x:c>
      <x:c r="J16" s="58" t="str">
        <x:f>IF(OR(A16="",H16=""),"",MAX(0,TODAY()-H16))</x:f>
      </x:c>
      <x:c r="K16" s="59" t="str">
        <x:f>IF(OR(A16="",H16="",I16&lt;=0),"",2^(-J16/I16))</x:f>
      </x:c>
      <x:c r="L16" s="60" t="str">
        <x:f>IF(COUNT(D16:G16)&lt;4,"",(D16*Method_Settings!$B$6+E16*Method_Settings!$B$7+F16*Method_Settings!$B$8+G16*Method_Settings!$B$9)/(4*SUM(Method_Settings!$B$6:$B$9))*100)</x:f>
      </x:c>
      <x:c r="M16" s="60" t="str">
        <x:f>IF(OR(L16="",K16=""),"",L16*K16)</x:f>
      </x:c>
      <x:c r="N16" s="32"/>
      <x:c r="O16" s="32"/>
      <x:c r="P16" s="32"/>
      <x:c r="Q16" s="32"/>
      <x:c r="R16" s="32"/>
      <x:c r="S16" s="60" t="str">
        <x:f>IF(COUNT(N16:R16)&lt;5,"",(N16*Method_Settings!$B$10+O16*Method_Settings!$B$11+P16*Method_Settings!$B$12+Q16*Method_Settings!$B$13+R16*Method_Settings!$B$14)/(4*SUM(Method_Settings!$B$10:$B$14))*100)</x:f>
      </x:c>
      <x:c r="T16" s="32"/>
      <x:c r="U16" s="32"/>
      <x:c r="V16" s="32"/>
      <x:c r="W16" s="32"/>
      <x:c r="X16" s="32"/>
      <x:c r="Y16" s="60" t="str">
        <x:f>IF(COUNT(T16:X16)&lt;5,"",(T16*Method_Settings!$B$15+U16*Method_Settings!$B$16+V16*Method_Settings!$B$17+W16*Method_Settings!$B$18+X16*Method_Settings!$B$19)/(4*SUM(Method_Settings!$B$15:$B$19))*100)</x:f>
      </x:c>
      <x:c r="Z16" s="64" t="str">
        <x:f>IF(OR(M16="",S16="",Y16=""),"",(M16/100)*(S16/100)*(Y16/100))</x:f>
      </x:c>
      <x:c r="AA16" s="32"/>
      <x:c r="AB16" s="32"/>
    </x:row>
    <x:row r="17">
      <x:c r="A17" s="32"/>
      <x:c r="B17" s="56" t="str">
        <x:f>IF(A17="","",IFERROR(INDEX(Stakeholders!$B$5:$B$104,MATCH(A17,Stakeholders!$A$5:$A$104,0)),""))</x:f>
      </x:c>
      <x:c r="C17" s="56" t="str">
        <x:f>IF(A17="","",IFERROR(INDEX(Stakeholders!$E$5:$E$104,MATCH(A17,Stakeholders!$A$5:$A$104,0)),""))</x:f>
      </x:c>
      <x:c r="D17" s="32"/>
      <x:c r="E17" s="32"/>
      <x:c r="F17" s="32"/>
      <x:c r="G17" s="32"/>
      <x:c r="H17" s="36"/>
      <x:c r="I17" s="58" t="str">
        <x:f>IF(A17="","",Method_Settings!$B$5)</x:f>
      </x:c>
      <x:c r="J17" s="58" t="str">
        <x:f>IF(OR(A17="",H17=""),"",MAX(0,TODAY()-H17))</x:f>
      </x:c>
      <x:c r="K17" s="59" t="str">
        <x:f>IF(OR(A17="",H17="",I17&lt;=0),"",2^(-J17/I17))</x:f>
      </x:c>
      <x:c r="L17" s="60" t="str">
        <x:f>IF(COUNT(D17:G17)&lt;4,"",(D17*Method_Settings!$B$6+E17*Method_Settings!$B$7+F17*Method_Settings!$B$8+G17*Method_Settings!$B$9)/(4*SUM(Method_Settings!$B$6:$B$9))*100)</x:f>
      </x:c>
      <x:c r="M17" s="60" t="str">
        <x:f>IF(OR(L17="",K17=""),"",L17*K17)</x:f>
      </x:c>
      <x:c r="N17" s="32"/>
      <x:c r="O17" s="32"/>
      <x:c r="P17" s="32"/>
      <x:c r="Q17" s="32"/>
      <x:c r="R17" s="32"/>
      <x:c r="S17" s="60" t="str">
        <x:f>IF(COUNT(N17:R17)&lt;5,"",(N17*Method_Settings!$B$10+O17*Method_Settings!$B$11+P17*Method_Settings!$B$12+Q17*Method_Settings!$B$13+R17*Method_Settings!$B$14)/(4*SUM(Method_Settings!$B$10:$B$14))*100)</x:f>
      </x:c>
      <x:c r="T17" s="32"/>
      <x:c r="U17" s="32"/>
      <x:c r="V17" s="32"/>
      <x:c r="W17" s="32"/>
      <x:c r="X17" s="32"/>
      <x:c r="Y17" s="60" t="str">
        <x:f>IF(COUNT(T17:X17)&lt;5,"",(T17*Method_Settings!$B$15+U17*Method_Settings!$B$16+V17*Method_Settings!$B$17+W17*Method_Settings!$B$18+X17*Method_Settings!$B$19)/(4*SUM(Method_Settings!$B$15:$B$19))*100)</x:f>
      </x:c>
      <x:c r="Z17" s="64" t="str">
        <x:f>IF(OR(M17="",S17="",Y17=""),"",(M17/100)*(S17/100)*(Y17/100))</x:f>
      </x:c>
      <x:c r="AA17" s="32"/>
      <x:c r="AB17" s="32"/>
    </x:row>
    <x:row r="18">
      <x:c r="A18" s="32"/>
      <x:c r="B18" s="56" t="str">
        <x:f>IF(A18="","",IFERROR(INDEX(Stakeholders!$B$5:$B$104,MATCH(A18,Stakeholders!$A$5:$A$104,0)),""))</x:f>
      </x:c>
      <x:c r="C18" s="56" t="str">
        <x:f>IF(A18="","",IFERROR(INDEX(Stakeholders!$E$5:$E$104,MATCH(A18,Stakeholders!$A$5:$A$104,0)),""))</x:f>
      </x:c>
      <x:c r="D18" s="32"/>
      <x:c r="E18" s="32"/>
      <x:c r="F18" s="32"/>
      <x:c r="G18" s="32"/>
      <x:c r="H18" s="36"/>
      <x:c r="I18" s="58" t="str">
        <x:f>IF(A18="","",Method_Settings!$B$5)</x:f>
      </x:c>
      <x:c r="J18" s="58" t="str">
        <x:f>IF(OR(A18="",H18=""),"",MAX(0,TODAY()-H18))</x:f>
      </x:c>
      <x:c r="K18" s="59" t="str">
        <x:f>IF(OR(A18="",H18="",I18&lt;=0),"",2^(-J18/I18))</x:f>
      </x:c>
      <x:c r="L18" s="60" t="str">
        <x:f>IF(COUNT(D18:G18)&lt;4,"",(D18*Method_Settings!$B$6+E18*Method_Settings!$B$7+F18*Method_Settings!$B$8+G18*Method_Settings!$B$9)/(4*SUM(Method_Settings!$B$6:$B$9))*100)</x:f>
      </x:c>
      <x:c r="M18" s="60" t="str">
        <x:f>IF(OR(L18="",K18=""),"",L18*K18)</x:f>
      </x:c>
      <x:c r="N18" s="32"/>
      <x:c r="O18" s="32"/>
      <x:c r="P18" s="32"/>
      <x:c r="Q18" s="32"/>
      <x:c r="R18" s="32"/>
      <x:c r="S18" s="60" t="str">
        <x:f>IF(COUNT(N18:R18)&lt;5,"",(N18*Method_Settings!$B$10+O18*Method_Settings!$B$11+P18*Method_Settings!$B$12+Q18*Method_Settings!$B$13+R18*Method_Settings!$B$14)/(4*SUM(Method_Settings!$B$10:$B$14))*100)</x:f>
      </x:c>
      <x:c r="T18" s="32"/>
      <x:c r="U18" s="32"/>
      <x:c r="V18" s="32"/>
      <x:c r="W18" s="32"/>
      <x:c r="X18" s="32"/>
      <x:c r="Y18" s="60" t="str">
        <x:f>IF(COUNT(T18:X18)&lt;5,"",(T18*Method_Settings!$B$15+U18*Method_Settings!$B$16+V18*Method_Settings!$B$17+W18*Method_Settings!$B$18+X18*Method_Settings!$B$19)/(4*SUM(Method_Settings!$B$15:$B$19))*100)</x:f>
      </x:c>
      <x:c r="Z18" s="64" t="str">
        <x:f>IF(OR(M18="",S18="",Y18=""),"",(M18/100)*(S18/100)*(Y18/100))</x:f>
      </x:c>
      <x:c r="AA18" s="32"/>
      <x:c r="AB18" s="32"/>
    </x:row>
    <x:row r="19">
      <x:c r="A19" s="32"/>
      <x:c r="B19" s="56" t="str">
        <x:f>IF(A19="","",IFERROR(INDEX(Stakeholders!$B$5:$B$104,MATCH(A19,Stakeholders!$A$5:$A$104,0)),""))</x:f>
      </x:c>
      <x:c r="C19" s="56" t="str">
        <x:f>IF(A19="","",IFERROR(INDEX(Stakeholders!$E$5:$E$104,MATCH(A19,Stakeholders!$A$5:$A$104,0)),""))</x:f>
      </x:c>
      <x:c r="D19" s="32"/>
      <x:c r="E19" s="32"/>
      <x:c r="F19" s="32"/>
      <x:c r="G19" s="32"/>
      <x:c r="H19" s="36"/>
      <x:c r="I19" s="58" t="str">
        <x:f>IF(A19="","",Method_Settings!$B$5)</x:f>
      </x:c>
      <x:c r="J19" s="58" t="str">
        <x:f>IF(OR(A19="",H19=""),"",MAX(0,TODAY()-H19))</x:f>
      </x:c>
      <x:c r="K19" s="59" t="str">
        <x:f>IF(OR(A19="",H19="",I19&lt;=0),"",2^(-J19/I19))</x:f>
      </x:c>
      <x:c r="L19" s="60" t="str">
        <x:f>IF(COUNT(D19:G19)&lt;4,"",(D19*Method_Settings!$B$6+E19*Method_Settings!$B$7+F19*Method_Settings!$B$8+G19*Method_Settings!$B$9)/(4*SUM(Method_Settings!$B$6:$B$9))*100)</x:f>
      </x:c>
      <x:c r="M19" s="60" t="str">
        <x:f>IF(OR(L19="",K19=""),"",L19*K19)</x:f>
      </x:c>
      <x:c r="N19" s="32"/>
      <x:c r="O19" s="32"/>
      <x:c r="P19" s="32"/>
      <x:c r="Q19" s="32"/>
      <x:c r="R19" s="32"/>
      <x:c r="S19" s="60" t="str">
        <x:f>IF(COUNT(N19:R19)&lt;5,"",(N19*Method_Settings!$B$10+O19*Method_Settings!$B$11+P19*Method_Settings!$B$12+Q19*Method_Settings!$B$13+R19*Method_Settings!$B$14)/(4*SUM(Method_Settings!$B$10:$B$14))*100)</x:f>
      </x:c>
      <x:c r="T19" s="32"/>
      <x:c r="U19" s="32"/>
      <x:c r="V19" s="32"/>
      <x:c r="W19" s="32"/>
      <x:c r="X19" s="32"/>
      <x:c r="Y19" s="60" t="str">
        <x:f>IF(COUNT(T19:X19)&lt;5,"",(T19*Method_Settings!$B$15+U19*Method_Settings!$B$16+V19*Method_Settings!$B$17+W19*Method_Settings!$B$18+X19*Method_Settings!$B$19)/(4*SUM(Method_Settings!$B$15:$B$19))*100)</x:f>
      </x:c>
      <x:c r="Z19" s="64" t="str">
        <x:f>IF(OR(M19="",S19="",Y19=""),"",(M19/100)*(S19/100)*(Y19/100))</x:f>
      </x:c>
      <x:c r="AA19" s="32"/>
      <x:c r="AB19" s="32"/>
    </x:row>
    <x:row r="20">
      <x:c r="A20" s="32"/>
      <x:c r="B20" s="56" t="str">
        <x:f>IF(A20="","",IFERROR(INDEX(Stakeholders!$B$5:$B$104,MATCH(A20,Stakeholders!$A$5:$A$104,0)),""))</x:f>
      </x:c>
      <x:c r="C20" s="56" t="str">
        <x:f>IF(A20="","",IFERROR(INDEX(Stakeholders!$E$5:$E$104,MATCH(A20,Stakeholders!$A$5:$A$104,0)),""))</x:f>
      </x:c>
      <x:c r="D20" s="32"/>
      <x:c r="E20" s="32"/>
      <x:c r="F20" s="32"/>
      <x:c r="G20" s="32"/>
      <x:c r="H20" s="36"/>
      <x:c r="I20" s="58" t="str">
        <x:f>IF(A20="","",Method_Settings!$B$5)</x:f>
      </x:c>
      <x:c r="J20" s="58" t="str">
        <x:f>IF(OR(A20="",H20=""),"",MAX(0,TODAY()-H20))</x:f>
      </x:c>
      <x:c r="K20" s="59" t="str">
        <x:f>IF(OR(A20="",H20="",I20&lt;=0),"",2^(-J20/I20))</x:f>
      </x:c>
      <x:c r="L20" s="60" t="str">
        <x:f>IF(COUNT(D20:G20)&lt;4,"",(D20*Method_Settings!$B$6+E20*Method_Settings!$B$7+F20*Method_Settings!$B$8+G20*Method_Settings!$B$9)/(4*SUM(Method_Settings!$B$6:$B$9))*100)</x:f>
      </x:c>
      <x:c r="M20" s="60" t="str">
        <x:f>IF(OR(L20="",K20=""),"",L20*K20)</x:f>
      </x:c>
      <x:c r="N20" s="32"/>
      <x:c r="O20" s="32"/>
      <x:c r="P20" s="32"/>
      <x:c r="Q20" s="32"/>
      <x:c r="R20" s="32"/>
      <x:c r="S20" s="60" t="str">
        <x:f>IF(COUNT(N20:R20)&lt;5,"",(N20*Method_Settings!$B$10+O20*Method_Settings!$B$11+P20*Method_Settings!$B$12+Q20*Method_Settings!$B$13+R20*Method_Settings!$B$14)/(4*SUM(Method_Settings!$B$10:$B$14))*100)</x:f>
      </x:c>
      <x:c r="T20" s="32"/>
      <x:c r="U20" s="32"/>
      <x:c r="V20" s="32"/>
      <x:c r="W20" s="32"/>
      <x:c r="X20" s="32"/>
      <x:c r="Y20" s="60" t="str">
        <x:f>IF(COUNT(T20:X20)&lt;5,"",(T20*Method_Settings!$B$15+U20*Method_Settings!$B$16+V20*Method_Settings!$B$17+W20*Method_Settings!$B$18+X20*Method_Settings!$B$19)/(4*SUM(Method_Settings!$B$15:$B$19))*100)</x:f>
      </x:c>
      <x:c r="Z20" s="64" t="str">
        <x:f>IF(OR(M20="",S20="",Y20=""),"",(M20/100)*(S20/100)*(Y20/100))</x:f>
      </x:c>
      <x:c r="AA20" s="32"/>
      <x:c r="AB20" s="32"/>
    </x:row>
    <x:row r="21">
      <x:c r="A21" s="32"/>
      <x:c r="B21" s="56" t="str">
        <x:f>IF(A21="","",IFERROR(INDEX(Stakeholders!$B$5:$B$104,MATCH(A21,Stakeholders!$A$5:$A$104,0)),""))</x:f>
      </x:c>
      <x:c r="C21" s="56" t="str">
        <x:f>IF(A21="","",IFERROR(INDEX(Stakeholders!$E$5:$E$104,MATCH(A21,Stakeholders!$A$5:$A$104,0)),""))</x:f>
      </x:c>
      <x:c r="D21" s="32"/>
      <x:c r="E21" s="32"/>
      <x:c r="F21" s="32"/>
      <x:c r="G21" s="32"/>
      <x:c r="H21" s="36"/>
      <x:c r="I21" s="58" t="str">
        <x:f>IF(A21="","",Method_Settings!$B$5)</x:f>
      </x:c>
      <x:c r="J21" s="58" t="str">
        <x:f>IF(OR(A21="",H21=""),"",MAX(0,TODAY()-H21))</x:f>
      </x:c>
      <x:c r="K21" s="59" t="str">
        <x:f>IF(OR(A21="",H21="",I21&lt;=0),"",2^(-J21/I21))</x:f>
      </x:c>
      <x:c r="L21" s="60" t="str">
        <x:f>IF(COUNT(D21:G21)&lt;4,"",(D21*Method_Settings!$B$6+E21*Method_Settings!$B$7+F21*Method_Settings!$B$8+G21*Method_Settings!$B$9)/(4*SUM(Method_Settings!$B$6:$B$9))*100)</x:f>
      </x:c>
      <x:c r="M21" s="60" t="str">
        <x:f>IF(OR(L21="",K21=""),"",L21*K21)</x:f>
      </x:c>
      <x:c r="N21" s="32"/>
      <x:c r="O21" s="32"/>
      <x:c r="P21" s="32"/>
      <x:c r="Q21" s="32"/>
      <x:c r="R21" s="32"/>
      <x:c r="S21" s="60" t="str">
        <x:f>IF(COUNT(N21:R21)&lt;5,"",(N21*Method_Settings!$B$10+O21*Method_Settings!$B$11+P21*Method_Settings!$B$12+Q21*Method_Settings!$B$13+R21*Method_Settings!$B$14)/(4*SUM(Method_Settings!$B$10:$B$14))*100)</x:f>
      </x:c>
      <x:c r="T21" s="32"/>
      <x:c r="U21" s="32"/>
      <x:c r="V21" s="32"/>
      <x:c r="W21" s="32"/>
      <x:c r="X21" s="32"/>
      <x:c r="Y21" s="60" t="str">
        <x:f>IF(COUNT(T21:X21)&lt;5,"",(T21*Method_Settings!$B$15+U21*Method_Settings!$B$16+V21*Method_Settings!$B$17+W21*Method_Settings!$B$18+X21*Method_Settings!$B$19)/(4*SUM(Method_Settings!$B$15:$B$19))*100)</x:f>
      </x:c>
      <x:c r="Z21" s="64" t="str">
        <x:f>IF(OR(M21="",S21="",Y21=""),"",(M21/100)*(S21/100)*(Y21/100))</x:f>
      </x:c>
      <x:c r="AA21" s="32"/>
      <x:c r="AB21" s="32"/>
    </x:row>
    <x:row r="22">
      <x:c r="A22" s="32"/>
      <x:c r="B22" s="56" t="str">
        <x:f>IF(A22="","",IFERROR(INDEX(Stakeholders!$B$5:$B$104,MATCH(A22,Stakeholders!$A$5:$A$104,0)),""))</x:f>
      </x:c>
      <x:c r="C22" s="56" t="str">
        <x:f>IF(A22="","",IFERROR(INDEX(Stakeholders!$E$5:$E$104,MATCH(A22,Stakeholders!$A$5:$A$104,0)),""))</x:f>
      </x:c>
      <x:c r="D22" s="32"/>
      <x:c r="E22" s="32"/>
      <x:c r="F22" s="32"/>
      <x:c r="G22" s="32"/>
      <x:c r="H22" s="36"/>
      <x:c r="I22" s="58" t="str">
        <x:f>IF(A22="","",Method_Settings!$B$5)</x:f>
      </x:c>
      <x:c r="J22" s="58" t="str">
        <x:f>IF(OR(A22="",H22=""),"",MAX(0,TODAY()-H22))</x:f>
      </x:c>
      <x:c r="K22" s="59" t="str">
        <x:f>IF(OR(A22="",H22="",I22&lt;=0),"",2^(-J22/I22))</x:f>
      </x:c>
      <x:c r="L22" s="60" t="str">
        <x:f>IF(COUNT(D22:G22)&lt;4,"",(D22*Method_Settings!$B$6+E22*Method_Settings!$B$7+F22*Method_Settings!$B$8+G22*Method_Settings!$B$9)/(4*SUM(Method_Settings!$B$6:$B$9))*100)</x:f>
      </x:c>
      <x:c r="M22" s="60" t="str">
        <x:f>IF(OR(L22="",K22=""),"",L22*K22)</x:f>
      </x:c>
      <x:c r="N22" s="32"/>
      <x:c r="O22" s="32"/>
      <x:c r="P22" s="32"/>
      <x:c r="Q22" s="32"/>
      <x:c r="R22" s="32"/>
      <x:c r="S22" s="60" t="str">
        <x:f>IF(COUNT(N22:R22)&lt;5,"",(N22*Method_Settings!$B$10+O22*Method_Settings!$B$11+P22*Method_Settings!$B$12+Q22*Method_Settings!$B$13+R22*Method_Settings!$B$14)/(4*SUM(Method_Settings!$B$10:$B$14))*100)</x:f>
      </x:c>
      <x:c r="T22" s="32"/>
      <x:c r="U22" s="32"/>
      <x:c r="V22" s="32"/>
      <x:c r="W22" s="32"/>
      <x:c r="X22" s="32"/>
      <x:c r="Y22" s="60" t="str">
        <x:f>IF(COUNT(T22:X22)&lt;5,"",(T22*Method_Settings!$B$15+U22*Method_Settings!$B$16+V22*Method_Settings!$B$17+W22*Method_Settings!$B$18+X22*Method_Settings!$B$19)/(4*SUM(Method_Settings!$B$15:$B$19))*100)</x:f>
      </x:c>
      <x:c r="Z22" s="64" t="str">
        <x:f>IF(OR(M22="",S22="",Y22=""),"",(M22/100)*(S22/100)*(Y22/100))</x:f>
      </x:c>
      <x:c r="AA22" s="32"/>
      <x:c r="AB22" s="32"/>
    </x:row>
    <x:row r="23">
      <x:c r="A23" s="32"/>
      <x:c r="B23" s="56" t="str">
        <x:f>IF(A23="","",IFERROR(INDEX(Stakeholders!$B$5:$B$104,MATCH(A23,Stakeholders!$A$5:$A$104,0)),""))</x:f>
      </x:c>
      <x:c r="C23" s="56" t="str">
        <x:f>IF(A23="","",IFERROR(INDEX(Stakeholders!$E$5:$E$104,MATCH(A23,Stakeholders!$A$5:$A$104,0)),""))</x:f>
      </x:c>
      <x:c r="D23" s="32"/>
      <x:c r="E23" s="32"/>
      <x:c r="F23" s="32"/>
      <x:c r="G23" s="32"/>
      <x:c r="H23" s="36"/>
      <x:c r="I23" s="58" t="str">
        <x:f>IF(A23="","",Method_Settings!$B$5)</x:f>
      </x:c>
      <x:c r="J23" s="58" t="str">
        <x:f>IF(OR(A23="",H23=""),"",MAX(0,TODAY()-H23))</x:f>
      </x:c>
      <x:c r="K23" s="59" t="str">
        <x:f>IF(OR(A23="",H23="",I23&lt;=0),"",2^(-J23/I23))</x:f>
      </x:c>
      <x:c r="L23" s="60" t="str">
        <x:f>IF(COUNT(D23:G23)&lt;4,"",(D23*Method_Settings!$B$6+E23*Method_Settings!$B$7+F23*Method_Settings!$B$8+G23*Method_Settings!$B$9)/(4*SUM(Method_Settings!$B$6:$B$9))*100)</x:f>
      </x:c>
      <x:c r="M23" s="60" t="str">
        <x:f>IF(OR(L23="",K23=""),"",L23*K23)</x:f>
      </x:c>
      <x:c r="N23" s="32"/>
      <x:c r="O23" s="32"/>
      <x:c r="P23" s="32"/>
      <x:c r="Q23" s="32"/>
      <x:c r="R23" s="32"/>
      <x:c r="S23" s="60" t="str">
        <x:f>IF(COUNT(N23:R23)&lt;5,"",(N23*Method_Settings!$B$10+O23*Method_Settings!$B$11+P23*Method_Settings!$B$12+Q23*Method_Settings!$B$13+R23*Method_Settings!$B$14)/(4*SUM(Method_Settings!$B$10:$B$14))*100)</x:f>
      </x:c>
      <x:c r="T23" s="32"/>
      <x:c r="U23" s="32"/>
      <x:c r="V23" s="32"/>
      <x:c r="W23" s="32"/>
      <x:c r="X23" s="32"/>
      <x:c r="Y23" s="60" t="str">
        <x:f>IF(COUNT(T23:X23)&lt;5,"",(T23*Method_Settings!$B$15+U23*Method_Settings!$B$16+V23*Method_Settings!$B$17+W23*Method_Settings!$B$18+X23*Method_Settings!$B$19)/(4*SUM(Method_Settings!$B$15:$B$19))*100)</x:f>
      </x:c>
      <x:c r="Z23" s="64" t="str">
        <x:f>IF(OR(M23="",S23="",Y23=""),"",(M23/100)*(S23/100)*(Y23/100))</x:f>
      </x:c>
      <x:c r="AA23" s="32"/>
      <x:c r="AB23" s="32"/>
    </x:row>
    <x:row r="24">
      <x:c r="A24" s="32"/>
      <x:c r="B24" s="56" t="str">
        <x:f>IF(A24="","",IFERROR(INDEX(Stakeholders!$B$5:$B$104,MATCH(A24,Stakeholders!$A$5:$A$104,0)),""))</x:f>
      </x:c>
      <x:c r="C24" s="56" t="str">
        <x:f>IF(A24="","",IFERROR(INDEX(Stakeholders!$E$5:$E$104,MATCH(A24,Stakeholders!$A$5:$A$104,0)),""))</x:f>
      </x:c>
      <x:c r="D24" s="32"/>
      <x:c r="E24" s="32"/>
      <x:c r="F24" s="32"/>
      <x:c r="G24" s="32"/>
      <x:c r="H24" s="36"/>
      <x:c r="I24" s="58" t="str">
        <x:f>IF(A24="","",Method_Settings!$B$5)</x:f>
      </x:c>
      <x:c r="J24" s="58" t="str">
        <x:f>IF(OR(A24="",H24=""),"",MAX(0,TODAY()-H24))</x:f>
      </x:c>
      <x:c r="K24" s="59" t="str">
        <x:f>IF(OR(A24="",H24="",I24&lt;=0),"",2^(-J24/I24))</x:f>
      </x:c>
      <x:c r="L24" s="60" t="str">
        <x:f>IF(COUNT(D24:G24)&lt;4,"",(D24*Method_Settings!$B$6+E24*Method_Settings!$B$7+F24*Method_Settings!$B$8+G24*Method_Settings!$B$9)/(4*SUM(Method_Settings!$B$6:$B$9))*100)</x:f>
      </x:c>
      <x:c r="M24" s="60" t="str">
        <x:f>IF(OR(L24="",K24=""),"",L24*K24)</x:f>
      </x:c>
      <x:c r="N24" s="32"/>
      <x:c r="O24" s="32"/>
      <x:c r="P24" s="32"/>
      <x:c r="Q24" s="32"/>
      <x:c r="R24" s="32"/>
      <x:c r="S24" s="60" t="str">
        <x:f>IF(COUNT(N24:R24)&lt;5,"",(N24*Method_Settings!$B$10+O24*Method_Settings!$B$11+P24*Method_Settings!$B$12+Q24*Method_Settings!$B$13+R24*Method_Settings!$B$14)/(4*SUM(Method_Settings!$B$10:$B$14))*100)</x:f>
      </x:c>
      <x:c r="T24" s="32"/>
      <x:c r="U24" s="32"/>
      <x:c r="V24" s="32"/>
      <x:c r="W24" s="32"/>
      <x:c r="X24" s="32"/>
      <x:c r="Y24" s="60" t="str">
        <x:f>IF(COUNT(T24:X24)&lt;5,"",(T24*Method_Settings!$B$15+U24*Method_Settings!$B$16+V24*Method_Settings!$B$17+W24*Method_Settings!$B$18+X24*Method_Settings!$B$19)/(4*SUM(Method_Settings!$B$15:$B$19))*100)</x:f>
      </x:c>
      <x:c r="Z24" s="64" t="str">
        <x:f>IF(OR(M24="",S24="",Y24=""),"",(M24/100)*(S24/100)*(Y24/100))</x:f>
      </x:c>
      <x:c r="AA24" s="32"/>
      <x:c r="AB24" s="32"/>
    </x:row>
    <x:row r="25">
      <x:c r="A25" s="32"/>
      <x:c r="B25" s="56" t="str">
        <x:f>IF(A25="","",IFERROR(INDEX(Stakeholders!$B$5:$B$104,MATCH(A25,Stakeholders!$A$5:$A$104,0)),""))</x:f>
      </x:c>
      <x:c r="C25" s="56" t="str">
        <x:f>IF(A25="","",IFERROR(INDEX(Stakeholders!$E$5:$E$104,MATCH(A25,Stakeholders!$A$5:$A$104,0)),""))</x:f>
      </x:c>
      <x:c r="D25" s="32"/>
      <x:c r="E25" s="32"/>
      <x:c r="F25" s="32"/>
      <x:c r="G25" s="32"/>
      <x:c r="H25" s="36"/>
      <x:c r="I25" s="58" t="str">
        <x:f>IF(A25="","",Method_Settings!$B$5)</x:f>
      </x:c>
      <x:c r="J25" s="58" t="str">
        <x:f>IF(OR(A25="",H25=""),"",MAX(0,TODAY()-H25))</x:f>
      </x:c>
      <x:c r="K25" s="59" t="str">
        <x:f>IF(OR(A25="",H25="",I25&lt;=0),"",2^(-J25/I25))</x:f>
      </x:c>
      <x:c r="L25" s="60" t="str">
        <x:f>IF(COUNT(D25:G25)&lt;4,"",(D25*Method_Settings!$B$6+E25*Method_Settings!$B$7+F25*Method_Settings!$B$8+G25*Method_Settings!$B$9)/(4*SUM(Method_Settings!$B$6:$B$9))*100)</x:f>
      </x:c>
      <x:c r="M25" s="60" t="str">
        <x:f>IF(OR(L25="",K25=""),"",L25*K25)</x:f>
      </x:c>
      <x:c r="N25" s="32"/>
      <x:c r="O25" s="32"/>
      <x:c r="P25" s="32"/>
      <x:c r="Q25" s="32"/>
      <x:c r="R25" s="32"/>
      <x:c r="S25" s="60" t="str">
        <x:f>IF(COUNT(N25:R25)&lt;5,"",(N25*Method_Settings!$B$10+O25*Method_Settings!$B$11+P25*Method_Settings!$B$12+Q25*Method_Settings!$B$13+R25*Method_Settings!$B$14)/(4*SUM(Method_Settings!$B$10:$B$14))*100)</x:f>
      </x:c>
      <x:c r="T25" s="32"/>
      <x:c r="U25" s="32"/>
      <x:c r="V25" s="32"/>
      <x:c r="W25" s="32"/>
      <x:c r="X25" s="32"/>
      <x:c r="Y25" s="60" t="str">
        <x:f>IF(COUNT(T25:X25)&lt;5,"",(T25*Method_Settings!$B$15+U25*Method_Settings!$B$16+V25*Method_Settings!$B$17+W25*Method_Settings!$B$18+X25*Method_Settings!$B$19)/(4*SUM(Method_Settings!$B$15:$B$19))*100)</x:f>
      </x:c>
      <x:c r="Z25" s="64" t="str">
        <x:f>IF(OR(M25="",S25="",Y25=""),"",(M25/100)*(S25/100)*(Y25/100))</x:f>
      </x:c>
      <x:c r="AA25" s="32"/>
      <x:c r="AB25" s="32"/>
    </x:row>
    <x:row r="26">
      <x:c r="A26" s="32"/>
      <x:c r="B26" s="56" t="str">
        <x:f>IF(A26="","",IFERROR(INDEX(Stakeholders!$B$5:$B$104,MATCH(A26,Stakeholders!$A$5:$A$104,0)),""))</x:f>
      </x:c>
      <x:c r="C26" s="56" t="str">
        <x:f>IF(A26="","",IFERROR(INDEX(Stakeholders!$E$5:$E$104,MATCH(A26,Stakeholders!$A$5:$A$104,0)),""))</x:f>
      </x:c>
      <x:c r="D26" s="32"/>
      <x:c r="E26" s="32"/>
      <x:c r="F26" s="32"/>
      <x:c r="G26" s="32"/>
      <x:c r="H26" s="36"/>
      <x:c r="I26" s="58" t="str">
        <x:f>IF(A26="","",Method_Settings!$B$5)</x:f>
      </x:c>
      <x:c r="J26" s="58" t="str">
        <x:f>IF(OR(A26="",H26=""),"",MAX(0,TODAY()-H26))</x:f>
      </x:c>
      <x:c r="K26" s="59" t="str">
        <x:f>IF(OR(A26="",H26="",I26&lt;=0),"",2^(-J26/I26))</x:f>
      </x:c>
      <x:c r="L26" s="60" t="str">
        <x:f>IF(COUNT(D26:G26)&lt;4,"",(D26*Method_Settings!$B$6+E26*Method_Settings!$B$7+F26*Method_Settings!$B$8+G26*Method_Settings!$B$9)/(4*SUM(Method_Settings!$B$6:$B$9))*100)</x:f>
      </x:c>
      <x:c r="M26" s="60" t="str">
        <x:f>IF(OR(L26="",K26=""),"",L26*K26)</x:f>
      </x:c>
      <x:c r="N26" s="32"/>
      <x:c r="O26" s="32"/>
      <x:c r="P26" s="32"/>
      <x:c r="Q26" s="32"/>
      <x:c r="R26" s="32"/>
      <x:c r="S26" s="60" t="str">
        <x:f>IF(COUNT(N26:R26)&lt;5,"",(N26*Method_Settings!$B$10+O26*Method_Settings!$B$11+P26*Method_Settings!$B$12+Q26*Method_Settings!$B$13+R26*Method_Settings!$B$14)/(4*SUM(Method_Settings!$B$10:$B$14))*100)</x:f>
      </x:c>
      <x:c r="T26" s="32"/>
      <x:c r="U26" s="32"/>
      <x:c r="V26" s="32"/>
      <x:c r="W26" s="32"/>
      <x:c r="X26" s="32"/>
      <x:c r="Y26" s="60" t="str">
        <x:f>IF(COUNT(T26:X26)&lt;5,"",(T26*Method_Settings!$B$15+U26*Method_Settings!$B$16+V26*Method_Settings!$B$17+W26*Method_Settings!$B$18+X26*Method_Settings!$B$19)/(4*SUM(Method_Settings!$B$15:$B$19))*100)</x:f>
      </x:c>
      <x:c r="Z26" s="64" t="str">
        <x:f>IF(OR(M26="",S26="",Y26=""),"",(M26/100)*(S26/100)*(Y26/100))</x:f>
      </x:c>
      <x:c r="AA26" s="32"/>
      <x:c r="AB26" s="32"/>
    </x:row>
    <x:row r="27">
      <x:c r="A27" s="32"/>
      <x:c r="B27" s="56" t="str">
        <x:f>IF(A27="","",IFERROR(INDEX(Stakeholders!$B$5:$B$104,MATCH(A27,Stakeholders!$A$5:$A$104,0)),""))</x:f>
      </x:c>
      <x:c r="C27" s="56" t="str">
        <x:f>IF(A27="","",IFERROR(INDEX(Stakeholders!$E$5:$E$104,MATCH(A27,Stakeholders!$A$5:$A$104,0)),""))</x:f>
      </x:c>
      <x:c r="D27" s="32"/>
      <x:c r="E27" s="32"/>
      <x:c r="F27" s="32"/>
      <x:c r="G27" s="32"/>
      <x:c r="H27" s="36"/>
      <x:c r="I27" s="58" t="str">
        <x:f>IF(A27="","",Method_Settings!$B$5)</x:f>
      </x:c>
      <x:c r="J27" s="58" t="str">
        <x:f>IF(OR(A27="",H27=""),"",MAX(0,TODAY()-H27))</x:f>
      </x:c>
      <x:c r="K27" s="59" t="str">
        <x:f>IF(OR(A27="",H27="",I27&lt;=0),"",2^(-J27/I27))</x:f>
      </x:c>
      <x:c r="L27" s="60" t="str">
        <x:f>IF(COUNT(D27:G27)&lt;4,"",(D27*Method_Settings!$B$6+E27*Method_Settings!$B$7+F27*Method_Settings!$B$8+G27*Method_Settings!$B$9)/(4*SUM(Method_Settings!$B$6:$B$9))*100)</x:f>
      </x:c>
      <x:c r="M27" s="60" t="str">
        <x:f>IF(OR(L27="",K27=""),"",L27*K27)</x:f>
      </x:c>
      <x:c r="N27" s="32"/>
      <x:c r="O27" s="32"/>
      <x:c r="P27" s="32"/>
      <x:c r="Q27" s="32"/>
      <x:c r="R27" s="32"/>
      <x:c r="S27" s="60" t="str">
        <x:f>IF(COUNT(N27:R27)&lt;5,"",(N27*Method_Settings!$B$10+O27*Method_Settings!$B$11+P27*Method_Settings!$B$12+Q27*Method_Settings!$B$13+R27*Method_Settings!$B$14)/(4*SUM(Method_Settings!$B$10:$B$14))*100)</x:f>
      </x:c>
      <x:c r="T27" s="32"/>
      <x:c r="U27" s="32"/>
      <x:c r="V27" s="32"/>
      <x:c r="W27" s="32"/>
      <x:c r="X27" s="32"/>
      <x:c r="Y27" s="60" t="str">
        <x:f>IF(COUNT(T27:X27)&lt;5,"",(T27*Method_Settings!$B$15+U27*Method_Settings!$B$16+V27*Method_Settings!$B$17+W27*Method_Settings!$B$18+X27*Method_Settings!$B$19)/(4*SUM(Method_Settings!$B$15:$B$19))*100)</x:f>
      </x:c>
      <x:c r="Z27" s="64" t="str">
        <x:f>IF(OR(M27="",S27="",Y27=""),"",(M27/100)*(S27/100)*(Y27/100))</x:f>
      </x:c>
      <x:c r="AA27" s="32"/>
      <x:c r="AB27" s="32"/>
    </x:row>
    <x:row r="28">
      <x:c r="A28" s="32"/>
      <x:c r="B28" s="56" t="str">
        <x:f>IF(A28="","",IFERROR(INDEX(Stakeholders!$B$5:$B$104,MATCH(A28,Stakeholders!$A$5:$A$104,0)),""))</x:f>
      </x:c>
      <x:c r="C28" s="56" t="str">
        <x:f>IF(A28="","",IFERROR(INDEX(Stakeholders!$E$5:$E$104,MATCH(A28,Stakeholders!$A$5:$A$104,0)),""))</x:f>
      </x:c>
      <x:c r="D28" s="32"/>
      <x:c r="E28" s="32"/>
      <x:c r="F28" s="32"/>
      <x:c r="G28" s="32"/>
      <x:c r="H28" s="36"/>
      <x:c r="I28" s="58" t="str">
        <x:f>IF(A28="","",Method_Settings!$B$5)</x:f>
      </x:c>
      <x:c r="J28" s="58" t="str">
        <x:f>IF(OR(A28="",H28=""),"",MAX(0,TODAY()-H28))</x:f>
      </x:c>
      <x:c r="K28" s="59" t="str">
        <x:f>IF(OR(A28="",H28="",I28&lt;=0),"",2^(-J28/I28))</x:f>
      </x:c>
      <x:c r="L28" s="60" t="str">
        <x:f>IF(COUNT(D28:G28)&lt;4,"",(D28*Method_Settings!$B$6+E28*Method_Settings!$B$7+F28*Method_Settings!$B$8+G28*Method_Settings!$B$9)/(4*SUM(Method_Settings!$B$6:$B$9))*100)</x:f>
      </x:c>
      <x:c r="M28" s="60" t="str">
        <x:f>IF(OR(L28="",K28=""),"",L28*K28)</x:f>
      </x:c>
      <x:c r="N28" s="32"/>
      <x:c r="O28" s="32"/>
      <x:c r="P28" s="32"/>
      <x:c r="Q28" s="32"/>
      <x:c r="R28" s="32"/>
      <x:c r="S28" s="60" t="str">
        <x:f>IF(COUNT(N28:R28)&lt;5,"",(N28*Method_Settings!$B$10+O28*Method_Settings!$B$11+P28*Method_Settings!$B$12+Q28*Method_Settings!$B$13+R28*Method_Settings!$B$14)/(4*SUM(Method_Settings!$B$10:$B$14))*100)</x:f>
      </x:c>
      <x:c r="T28" s="32"/>
      <x:c r="U28" s="32"/>
      <x:c r="V28" s="32"/>
      <x:c r="W28" s="32"/>
      <x:c r="X28" s="32"/>
      <x:c r="Y28" s="60" t="str">
        <x:f>IF(COUNT(T28:X28)&lt;5,"",(T28*Method_Settings!$B$15+U28*Method_Settings!$B$16+V28*Method_Settings!$B$17+W28*Method_Settings!$B$18+X28*Method_Settings!$B$19)/(4*SUM(Method_Settings!$B$15:$B$19))*100)</x:f>
      </x:c>
      <x:c r="Z28" s="64" t="str">
        <x:f>IF(OR(M28="",S28="",Y28=""),"",(M28/100)*(S28/100)*(Y28/100))</x:f>
      </x:c>
      <x:c r="AA28" s="32"/>
      <x:c r="AB28" s="32"/>
    </x:row>
    <x:row r="29">
      <x:c r="A29" s="32"/>
      <x:c r="B29" s="56" t="str">
        <x:f>IF(A29="","",IFERROR(INDEX(Stakeholders!$B$5:$B$104,MATCH(A29,Stakeholders!$A$5:$A$104,0)),""))</x:f>
      </x:c>
      <x:c r="C29" s="56" t="str">
        <x:f>IF(A29="","",IFERROR(INDEX(Stakeholders!$E$5:$E$104,MATCH(A29,Stakeholders!$A$5:$A$104,0)),""))</x:f>
      </x:c>
      <x:c r="D29" s="32"/>
      <x:c r="E29" s="32"/>
      <x:c r="F29" s="32"/>
      <x:c r="G29" s="32"/>
      <x:c r="H29" s="36"/>
      <x:c r="I29" s="58" t="str">
        <x:f>IF(A29="","",Method_Settings!$B$5)</x:f>
      </x:c>
      <x:c r="J29" s="58" t="str">
        <x:f>IF(OR(A29="",H29=""),"",MAX(0,TODAY()-H29))</x:f>
      </x:c>
      <x:c r="K29" s="59" t="str">
        <x:f>IF(OR(A29="",H29="",I29&lt;=0),"",2^(-J29/I29))</x:f>
      </x:c>
      <x:c r="L29" s="60" t="str">
        <x:f>IF(COUNT(D29:G29)&lt;4,"",(D29*Method_Settings!$B$6+E29*Method_Settings!$B$7+F29*Method_Settings!$B$8+G29*Method_Settings!$B$9)/(4*SUM(Method_Settings!$B$6:$B$9))*100)</x:f>
      </x:c>
      <x:c r="M29" s="60" t="str">
        <x:f>IF(OR(L29="",K29=""),"",L29*K29)</x:f>
      </x:c>
      <x:c r="N29" s="32"/>
      <x:c r="O29" s="32"/>
      <x:c r="P29" s="32"/>
      <x:c r="Q29" s="32"/>
      <x:c r="R29" s="32"/>
      <x:c r="S29" s="60" t="str">
        <x:f>IF(COUNT(N29:R29)&lt;5,"",(N29*Method_Settings!$B$10+O29*Method_Settings!$B$11+P29*Method_Settings!$B$12+Q29*Method_Settings!$B$13+R29*Method_Settings!$B$14)/(4*SUM(Method_Settings!$B$10:$B$14))*100)</x:f>
      </x:c>
      <x:c r="T29" s="32"/>
      <x:c r="U29" s="32"/>
      <x:c r="V29" s="32"/>
      <x:c r="W29" s="32"/>
      <x:c r="X29" s="32"/>
      <x:c r="Y29" s="60" t="str">
        <x:f>IF(COUNT(T29:X29)&lt;5,"",(T29*Method_Settings!$B$15+U29*Method_Settings!$B$16+V29*Method_Settings!$B$17+W29*Method_Settings!$B$18+X29*Method_Settings!$B$19)/(4*SUM(Method_Settings!$B$15:$B$19))*100)</x:f>
      </x:c>
      <x:c r="Z29" s="64" t="str">
        <x:f>IF(OR(M29="",S29="",Y29=""),"",(M29/100)*(S29/100)*(Y29/100))</x:f>
      </x:c>
      <x:c r="AA29" s="32"/>
      <x:c r="AB29" s="32"/>
    </x:row>
    <x:row r="30">
      <x:c r="A30" s="32"/>
      <x:c r="B30" s="56" t="str">
        <x:f>IF(A30="","",IFERROR(INDEX(Stakeholders!$B$5:$B$104,MATCH(A30,Stakeholders!$A$5:$A$104,0)),""))</x:f>
      </x:c>
      <x:c r="C30" s="56" t="str">
        <x:f>IF(A30="","",IFERROR(INDEX(Stakeholders!$E$5:$E$104,MATCH(A30,Stakeholders!$A$5:$A$104,0)),""))</x:f>
      </x:c>
      <x:c r="D30" s="32"/>
      <x:c r="E30" s="32"/>
      <x:c r="F30" s="32"/>
      <x:c r="G30" s="32"/>
      <x:c r="H30" s="36"/>
      <x:c r="I30" s="58" t="str">
        <x:f>IF(A30="","",Method_Settings!$B$5)</x:f>
      </x:c>
      <x:c r="J30" s="58" t="str">
        <x:f>IF(OR(A30="",H30=""),"",MAX(0,TODAY()-H30))</x:f>
      </x:c>
      <x:c r="K30" s="59" t="str">
        <x:f>IF(OR(A30="",H30="",I30&lt;=0),"",2^(-J30/I30))</x:f>
      </x:c>
      <x:c r="L30" s="60" t="str">
        <x:f>IF(COUNT(D30:G30)&lt;4,"",(D30*Method_Settings!$B$6+E30*Method_Settings!$B$7+F30*Method_Settings!$B$8+G30*Method_Settings!$B$9)/(4*SUM(Method_Settings!$B$6:$B$9))*100)</x:f>
      </x:c>
      <x:c r="M30" s="60" t="str">
        <x:f>IF(OR(L30="",K30=""),"",L30*K30)</x:f>
      </x:c>
      <x:c r="N30" s="32"/>
      <x:c r="O30" s="32"/>
      <x:c r="P30" s="32"/>
      <x:c r="Q30" s="32"/>
      <x:c r="R30" s="32"/>
      <x:c r="S30" s="60" t="str">
        <x:f>IF(COUNT(N30:R30)&lt;5,"",(N30*Method_Settings!$B$10+O30*Method_Settings!$B$11+P30*Method_Settings!$B$12+Q30*Method_Settings!$B$13+R30*Method_Settings!$B$14)/(4*SUM(Method_Settings!$B$10:$B$14))*100)</x:f>
      </x:c>
      <x:c r="T30" s="32"/>
      <x:c r="U30" s="32"/>
      <x:c r="V30" s="32"/>
      <x:c r="W30" s="32"/>
      <x:c r="X30" s="32"/>
      <x:c r="Y30" s="60" t="str">
        <x:f>IF(COUNT(T30:X30)&lt;5,"",(T30*Method_Settings!$B$15+U30*Method_Settings!$B$16+V30*Method_Settings!$B$17+W30*Method_Settings!$B$18+X30*Method_Settings!$B$19)/(4*SUM(Method_Settings!$B$15:$B$19))*100)</x:f>
      </x:c>
      <x:c r="Z30" s="64" t="str">
        <x:f>IF(OR(M30="",S30="",Y30=""),"",(M30/100)*(S30/100)*(Y30/100))</x:f>
      </x:c>
      <x:c r="AA30" s="32"/>
      <x:c r="AB30" s="32"/>
    </x:row>
    <x:row r="31">
      <x:c r="A31" s="32"/>
      <x:c r="B31" s="56" t="str">
        <x:f>IF(A31="","",IFERROR(INDEX(Stakeholders!$B$5:$B$104,MATCH(A31,Stakeholders!$A$5:$A$104,0)),""))</x:f>
      </x:c>
      <x:c r="C31" s="56" t="str">
        <x:f>IF(A31="","",IFERROR(INDEX(Stakeholders!$E$5:$E$104,MATCH(A31,Stakeholders!$A$5:$A$104,0)),""))</x:f>
      </x:c>
      <x:c r="D31" s="32"/>
      <x:c r="E31" s="32"/>
      <x:c r="F31" s="32"/>
      <x:c r="G31" s="32"/>
      <x:c r="H31" s="36"/>
      <x:c r="I31" s="58" t="str">
        <x:f>IF(A31="","",Method_Settings!$B$5)</x:f>
      </x:c>
      <x:c r="J31" s="58" t="str">
        <x:f>IF(OR(A31="",H31=""),"",MAX(0,TODAY()-H31))</x:f>
      </x:c>
      <x:c r="K31" s="59" t="str">
        <x:f>IF(OR(A31="",H31="",I31&lt;=0),"",2^(-J31/I31))</x:f>
      </x:c>
      <x:c r="L31" s="60" t="str">
        <x:f>IF(COUNT(D31:G31)&lt;4,"",(D31*Method_Settings!$B$6+E31*Method_Settings!$B$7+F31*Method_Settings!$B$8+G31*Method_Settings!$B$9)/(4*SUM(Method_Settings!$B$6:$B$9))*100)</x:f>
      </x:c>
      <x:c r="M31" s="60" t="str">
        <x:f>IF(OR(L31="",K31=""),"",L31*K31)</x:f>
      </x:c>
      <x:c r="N31" s="32"/>
      <x:c r="O31" s="32"/>
      <x:c r="P31" s="32"/>
      <x:c r="Q31" s="32"/>
      <x:c r="R31" s="32"/>
      <x:c r="S31" s="60" t="str">
        <x:f>IF(COUNT(N31:R31)&lt;5,"",(N31*Method_Settings!$B$10+O31*Method_Settings!$B$11+P31*Method_Settings!$B$12+Q31*Method_Settings!$B$13+R31*Method_Settings!$B$14)/(4*SUM(Method_Settings!$B$10:$B$14))*100)</x:f>
      </x:c>
      <x:c r="T31" s="32"/>
      <x:c r="U31" s="32"/>
      <x:c r="V31" s="32"/>
      <x:c r="W31" s="32"/>
      <x:c r="X31" s="32"/>
      <x:c r="Y31" s="60" t="str">
        <x:f>IF(COUNT(T31:X31)&lt;5,"",(T31*Method_Settings!$B$15+U31*Method_Settings!$B$16+V31*Method_Settings!$B$17+W31*Method_Settings!$B$18+X31*Method_Settings!$B$19)/(4*SUM(Method_Settings!$B$15:$B$19))*100)</x:f>
      </x:c>
      <x:c r="Z31" s="64" t="str">
        <x:f>IF(OR(M31="",S31="",Y31=""),"",(M31/100)*(S31/100)*(Y31/100))</x:f>
      </x:c>
      <x:c r="AA31" s="32"/>
      <x:c r="AB31" s="32"/>
    </x:row>
    <x:row r="32">
      <x:c r="A32" s="32"/>
      <x:c r="B32" s="56" t="str">
        <x:f>IF(A32="","",IFERROR(INDEX(Stakeholders!$B$5:$B$104,MATCH(A32,Stakeholders!$A$5:$A$104,0)),""))</x:f>
      </x:c>
      <x:c r="C32" s="56" t="str">
        <x:f>IF(A32="","",IFERROR(INDEX(Stakeholders!$E$5:$E$104,MATCH(A32,Stakeholders!$A$5:$A$104,0)),""))</x:f>
      </x:c>
      <x:c r="D32" s="32"/>
      <x:c r="E32" s="32"/>
      <x:c r="F32" s="32"/>
      <x:c r="G32" s="32"/>
      <x:c r="H32" s="36"/>
      <x:c r="I32" s="58" t="str">
        <x:f>IF(A32="","",Method_Settings!$B$5)</x:f>
      </x:c>
      <x:c r="J32" s="58" t="str">
        <x:f>IF(OR(A32="",H32=""),"",MAX(0,TODAY()-H32))</x:f>
      </x:c>
      <x:c r="K32" s="59" t="str">
        <x:f>IF(OR(A32="",H32="",I32&lt;=0),"",2^(-J32/I32))</x:f>
      </x:c>
      <x:c r="L32" s="60" t="str">
        <x:f>IF(COUNT(D32:G32)&lt;4,"",(D32*Method_Settings!$B$6+E32*Method_Settings!$B$7+F32*Method_Settings!$B$8+G32*Method_Settings!$B$9)/(4*SUM(Method_Settings!$B$6:$B$9))*100)</x:f>
      </x:c>
      <x:c r="M32" s="60" t="str">
        <x:f>IF(OR(L32="",K32=""),"",L32*K32)</x:f>
      </x:c>
      <x:c r="N32" s="32"/>
      <x:c r="O32" s="32"/>
      <x:c r="P32" s="32"/>
      <x:c r="Q32" s="32"/>
      <x:c r="R32" s="32"/>
      <x:c r="S32" s="60" t="str">
        <x:f>IF(COUNT(N32:R32)&lt;5,"",(N32*Method_Settings!$B$10+O32*Method_Settings!$B$11+P32*Method_Settings!$B$12+Q32*Method_Settings!$B$13+R32*Method_Settings!$B$14)/(4*SUM(Method_Settings!$B$10:$B$14))*100)</x:f>
      </x:c>
      <x:c r="T32" s="32"/>
      <x:c r="U32" s="32"/>
      <x:c r="V32" s="32"/>
      <x:c r="W32" s="32"/>
      <x:c r="X32" s="32"/>
      <x:c r="Y32" s="60" t="str">
        <x:f>IF(COUNT(T32:X32)&lt;5,"",(T32*Method_Settings!$B$15+U32*Method_Settings!$B$16+V32*Method_Settings!$B$17+W32*Method_Settings!$B$18+X32*Method_Settings!$B$19)/(4*SUM(Method_Settings!$B$15:$B$19))*100)</x:f>
      </x:c>
      <x:c r="Z32" s="64" t="str">
        <x:f>IF(OR(M32="",S32="",Y32=""),"",(M32/100)*(S32/100)*(Y32/100))</x:f>
      </x:c>
      <x:c r="AA32" s="32"/>
      <x:c r="AB32" s="32"/>
    </x:row>
    <x:row r="33">
      <x:c r="A33" s="32"/>
      <x:c r="B33" s="56" t="str">
        <x:f>IF(A33="","",IFERROR(INDEX(Stakeholders!$B$5:$B$104,MATCH(A33,Stakeholders!$A$5:$A$104,0)),""))</x:f>
      </x:c>
      <x:c r="C33" s="56" t="str">
        <x:f>IF(A33="","",IFERROR(INDEX(Stakeholders!$E$5:$E$104,MATCH(A33,Stakeholders!$A$5:$A$104,0)),""))</x:f>
      </x:c>
      <x:c r="D33" s="32"/>
      <x:c r="E33" s="32"/>
      <x:c r="F33" s="32"/>
      <x:c r="G33" s="32"/>
      <x:c r="H33" s="36"/>
      <x:c r="I33" s="58" t="str">
        <x:f>IF(A33="","",Method_Settings!$B$5)</x:f>
      </x:c>
      <x:c r="J33" s="58" t="str">
        <x:f>IF(OR(A33="",H33=""),"",MAX(0,TODAY()-H33))</x:f>
      </x:c>
      <x:c r="K33" s="59" t="str">
        <x:f>IF(OR(A33="",H33="",I33&lt;=0),"",2^(-J33/I33))</x:f>
      </x:c>
      <x:c r="L33" s="60" t="str">
        <x:f>IF(COUNT(D33:G33)&lt;4,"",(D33*Method_Settings!$B$6+E33*Method_Settings!$B$7+F33*Method_Settings!$B$8+G33*Method_Settings!$B$9)/(4*SUM(Method_Settings!$B$6:$B$9))*100)</x:f>
      </x:c>
      <x:c r="M33" s="60" t="str">
        <x:f>IF(OR(L33="",K33=""),"",L33*K33)</x:f>
      </x:c>
      <x:c r="N33" s="32"/>
      <x:c r="O33" s="32"/>
      <x:c r="P33" s="32"/>
      <x:c r="Q33" s="32"/>
      <x:c r="R33" s="32"/>
      <x:c r="S33" s="60" t="str">
        <x:f>IF(COUNT(N33:R33)&lt;5,"",(N33*Method_Settings!$B$10+O33*Method_Settings!$B$11+P33*Method_Settings!$B$12+Q33*Method_Settings!$B$13+R33*Method_Settings!$B$14)/(4*SUM(Method_Settings!$B$10:$B$14))*100)</x:f>
      </x:c>
      <x:c r="T33" s="32"/>
      <x:c r="U33" s="32"/>
      <x:c r="V33" s="32"/>
      <x:c r="W33" s="32"/>
      <x:c r="X33" s="32"/>
      <x:c r="Y33" s="60" t="str">
        <x:f>IF(COUNT(T33:X33)&lt;5,"",(T33*Method_Settings!$B$15+U33*Method_Settings!$B$16+V33*Method_Settings!$B$17+W33*Method_Settings!$B$18+X33*Method_Settings!$B$19)/(4*SUM(Method_Settings!$B$15:$B$19))*100)</x:f>
      </x:c>
      <x:c r="Z33" s="64" t="str">
        <x:f>IF(OR(M33="",S33="",Y33=""),"",(M33/100)*(S33/100)*(Y33/100))</x:f>
      </x:c>
      <x:c r="AA33" s="32"/>
      <x:c r="AB33" s="32"/>
    </x:row>
    <x:row r="34">
      <x:c r="A34" s="32"/>
      <x:c r="B34" s="56" t="str">
        <x:f>IF(A34="","",IFERROR(INDEX(Stakeholders!$B$5:$B$104,MATCH(A34,Stakeholders!$A$5:$A$104,0)),""))</x:f>
      </x:c>
      <x:c r="C34" s="56" t="str">
        <x:f>IF(A34="","",IFERROR(INDEX(Stakeholders!$E$5:$E$104,MATCH(A34,Stakeholders!$A$5:$A$104,0)),""))</x:f>
      </x:c>
      <x:c r="D34" s="32"/>
      <x:c r="E34" s="32"/>
      <x:c r="F34" s="32"/>
      <x:c r="G34" s="32"/>
      <x:c r="H34" s="36"/>
      <x:c r="I34" s="58" t="str">
        <x:f>IF(A34="","",Method_Settings!$B$5)</x:f>
      </x:c>
      <x:c r="J34" s="58" t="str">
        <x:f>IF(OR(A34="",H34=""),"",MAX(0,TODAY()-H34))</x:f>
      </x:c>
      <x:c r="K34" s="59" t="str">
        <x:f>IF(OR(A34="",H34="",I34&lt;=0),"",2^(-J34/I34))</x:f>
      </x:c>
      <x:c r="L34" s="60" t="str">
        <x:f>IF(COUNT(D34:G34)&lt;4,"",(D34*Method_Settings!$B$6+E34*Method_Settings!$B$7+F34*Method_Settings!$B$8+G34*Method_Settings!$B$9)/(4*SUM(Method_Settings!$B$6:$B$9))*100)</x:f>
      </x:c>
      <x:c r="M34" s="60" t="str">
        <x:f>IF(OR(L34="",K34=""),"",L34*K34)</x:f>
      </x:c>
      <x:c r="N34" s="32"/>
      <x:c r="O34" s="32"/>
      <x:c r="P34" s="32"/>
      <x:c r="Q34" s="32"/>
      <x:c r="R34" s="32"/>
      <x:c r="S34" s="60" t="str">
        <x:f>IF(COUNT(N34:R34)&lt;5,"",(N34*Method_Settings!$B$10+O34*Method_Settings!$B$11+P34*Method_Settings!$B$12+Q34*Method_Settings!$B$13+R34*Method_Settings!$B$14)/(4*SUM(Method_Settings!$B$10:$B$14))*100)</x:f>
      </x:c>
      <x:c r="T34" s="32"/>
      <x:c r="U34" s="32"/>
      <x:c r="V34" s="32"/>
      <x:c r="W34" s="32"/>
      <x:c r="X34" s="32"/>
      <x:c r="Y34" s="60" t="str">
        <x:f>IF(COUNT(T34:X34)&lt;5,"",(T34*Method_Settings!$B$15+U34*Method_Settings!$B$16+V34*Method_Settings!$B$17+W34*Method_Settings!$B$18+X34*Method_Settings!$B$19)/(4*SUM(Method_Settings!$B$15:$B$19))*100)</x:f>
      </x:c>
      <x:c r="Z34" s="64" t="str">
        <x:f>IF(OR(M34="",S34="",Y34=""),"",(M34/100)*(S34/100)*(Y34/100))</x:f>
      </x:c>
      <x:c r="AA34" s="32"/>
      <x:c r="AB34" s="32"/>
    </x:row>
    <x:row r="35">
      <x:c r="A35" s="32"/>
      <x:c r="B35" s="56" t="str">
        <x:f>IF(A35="","",IFERROR(INDEX(Stakeholders!$B$5:$B$104,MATCH(A35,Stakeholders!$A$5:$A$104,0)),""))</x:f>
      </x:c>
      <x:c r="C35" s="56" t="str">
        <x:f>IF(A35="","",IFERROR(INDEX(Stakeholders!$E$5:$E$104,MATCH(A35,Stakeholders!$A$5:$A$104,0)),""))</x:f>
      </x:c>
      <x:c r="D35" s="32"/>
      <x:c r="E35" s="32"/>
      <x:c r="F35" s="32"/>
      <x:c r="G35" s="32"/>
      <x:c r="H35" s="36"/>
      <x:c r="I35" s="58" t="str">
        <x:f>IF(A35="","",Method_Settings!$B$5)</x:f>
      </x:c>
      <x:c r="J35" s="58" t="str">
        <x:f>IF(OR(A35="",H35=""),"",MAX(0,TODAY()-H35))</x:f>
      </x:c>
      <x:c r="K35" s="59" t="str">
        <x:f>IF(OR(A35="",H35="",I35&lt;=0),"",2^(-J35/I35))</x:f>
      </x:c>
      <x:c r="L35" s="60" t="str">
        <x:f>IF(COUNT(D35:G35)&lt;4,"",(D35*Method_Settings!$B$6+E35*Method_Settings!$B$7+F35*Method_Settings!$B$8+G35*Method_Settings!$B$9)/(4*SUM(Method_Settings!$B$6:$B$9))*100)</x:f>
      </x:c>
      <x:c r="M35" s="60" t="str">
        <x:f>IF(OR(L35="",K35=""),"",L35*K35)</x:f>
      </x:c>
      <x:c r="N35" s="32"/>
      <x:c r="O35" s="32"/>
      <x:c r="P35" s="32"/>
      <x:c r="Q35" s="32"/>
      <x:c r="R35" s="32"/>
      <x:c r="S35" s="60" t="str">
        <x:f>IF(COUNT(N35:R35)&lt;5,"",(N35*Method_Settings!$B$10+O35*Method_Settings!$B$11+P35*Method_Settings!$B$12+Q35*Method_Settings!$B$13+R35*Method_Settings!$B$14)/(4*SUM(Method_Settings!$B$10:$B$14))*100)</x:f>
      </x:c>
      <x:c r="T35" s="32"/>
      <x:c r="U35" s="32"/>
      <x:c r="V35" s="32"/>
      <x:c r="W35" s="32"/>
      <x:c r="X35" s="32"/>
      <x:c r="Y35" s="60" t="str">
        <x:f>IF(COUNT(T35:X35)&lt;5,"",(T35*Method_Settings!$B$15+U35*Method_Settings!$B$16+V35*Method_Settings!$B$17+W35*Method_Settings!$B$18+X35*Method_Settings!$B$19)/(4*SUM(Method_Settings!$B$15:$B$19))*100)</x:f>
      </x:c>
      <x:c r="Z35" s="64" t="str">
        <x:f>IF(OR(M35="",S35="",Y35=""),"",(M35/100)*(S35/100)*(Y35/100))</x:f>
      </x:c>
      <x:c r="AA35" s="32"/>
      <x:c r="AB35" s="32"/>
    </x:row>
    <x:row r="36">
      <x:c r="A36" s="32"/>
      <x:c r="B36" s="56" t="str">
        <x:f>IF(A36="","",IFERROR(INDEX(Stakeholders!$B$5:$B$104,MATCH(A36,Stakeholders!$A$5:$A$104,0)),""))</x:f>
      </x:c>
      <x:c r="C36" s="56" t="str">
        <x:f>IF(A36="","",IFERROR(INDEX(Stakeholders!$E$5:$E$104,MATCH(A36,Stakeholders!$A$5:$A$104,0)),""))</x:f>
      </x:c>
      <x:c r="D36" s="32"/>
      <x:c r="E36" s="32"/>
      <x:c r="F36" s="32"/>
      <x:c r="G36" s="32"/>
      <x:c r="H36" s="36"/>
      <x:c r="I36" s="58" t="str">
        <x:f>IF(A36="","",Method_Settings!$B$5)</x:f>
      </x:c>
      <x:c r="J36" s="58" t="str">
        <x:f>IF(OR(A36="",H36=""),"",MAX(0,TODAY()-H36))</x:f>
      </x:c>
      <x:c r="K36" s="59" t="str">
        <x:f>IF(OR(A36="",H36="",I36&lt;=0),"",2^(-J36/I36))</x:f>
      </x:c>
      <x:c r="L36" s="60" t="str">
        <x:f>IF(COUNT(D36:G36)&lt;4,"",(D36*Method_Settings!$B$6+E36*Method_Settings!$B$7+F36*Method_Settings!$B$8+G36*Method_Settings!$B$9)/(4*SUM(Method_Settings!$B$6:$B$9))*100)</x:f>
      </x:c>
      <x:c r="M36" s="60" t="str">
        <x:f>IF(OR(L36="",K36=""),"",L36*K36)</x:f>
      </x:c>
      <x:c r="N36" s="32"/>
      <x:c r="O36" s="32"/>
      <x:c r="P36" s="32"/>
      <x:c r="Q36" s="32"/>
      <x:c r="R36" s="32"/>
      <x:c r="S36" s="60" t="str">
        <x:f>IF(COUNT(N36:R36)&lt;5,"",(N36*Method_Settings!$B$10+O36*Method_Settings!$B$11+P36*Method_Settings!$B$12+Q36*Method_Settings!$B$13+R36*Method_Settings!$B$14)/(4*SUM(Method_Settings!$B$10:$B$14))*100)</x:f>
      </x:c>
      <x:c r="T36" s="32"/>
      <x:c r="U36" s="32"/>
      <x:c r="V36" s="32"/>
      <x:c r="W36" s="32"/>
      <x:c r="X36" s="32"/>
      <x:c r="Y36" s="60" t="str">
        <x:f>IF(COUNT(T36:X36)&lt;5,"",(T36*Method_Settings!$B$15+U36*Method_Settings!$B$16+V36*Method_Settings!$B$17+W36*Method_Settings!$B$18+X36*Method_Settings!$B$19)/(4*SUM(Method_Settings!$B$15:$B$19))*100)</x:f>
      </x:c>
      <x:c r="Z36" s="64" t="str">
        <x:f>IF(OR(M36="",S36="",Y36=""),"",(M36/100)*(S36/100)*(Y36/100))</x:f>
      </x:c>
      <x:c r="AA36" s="32"/>
      <x:c r="AB36" s="32"/>
    </x:row>
    <x:row r="37">
      <x:c r="A37" s="32"/>
      <x:c r="B37" s="56" t="str">
        <x:f>IF(A37="","",IFERROR(INDEX(Stakeholders!$B$5:$B$104,MATCH(A37,Stakeholders!$A$5:$A$104,0)),""))</x:f>
      </x:c>
      <x:c r="C37" s="56" t="str">
        <x:f>IF(A37="","",IFERROR(INDEX(Stakeholders!$E$5:$E$104,MATCH(A37,Stakeholders!$A$5:$A$104,0)),""))</x:f>
      </x:c>
      <x:c r="D37" s="32"/>
      <x:c r="E37" s="32"/>
      <x:c r="F37" s="32"/>
      <x:c r="G37" s="32"/>
      <x:c r="H37" s="36"/>
      <x:c r="I37" s="58" t="str">
        <x:f>IF(A37="","",Method_Settings!$B$5)</x:f>
      </x:c>
      <x:c r="J37" s="58" t="str">
        <x:f>IF(OR(A37="",H37=""),"",MAX(0,TODAY()-H37))</x:f>
      </x:c>
      <x:c r="K37" s="59" t="str">
        <x:f>IF(OR(A37="",H37="",I37&lt;=0),"",2^(-J37/I37))</x:f>
      </x:c>
      <x:c r="L37" s="60" t="str">
        <x:f>IF(COUNT(D37:G37)&lt;4,"",(D37*Method_Settings!$B$6+E37*Method_Settings!$B$7+F37*Method_Settings!$B$8+G37*Method_Settings!$B$9)/(4*SUM(Method_Settings!$B$6:$B$9))*100)</x:f>
      </x:c>
      <x:c r="M37" s="60" t="str">
        <x:f>IF(OR(L37="",K37=""),"",L37*K37)</x:f>
      </x:c>
      <x:c r="N37" s="32"/>
      <x:c r="O37" s="32"/>
      <x:c r="P37" s="32"/>
      <x:c r="Q37" s="32"/>
      <x:c r="R37" s="32"/>
      <x:c r="S37" s="60" t="str">
        <x:f>IF(COUNT(N37:R37)&lt;5,"",(N37*Method_Settings!$B$10+O37*Method_Settings!$B$11+P37*Method_Settings!$B$12+Q37*Method_Settings!$B$13+R37*Method_Settings!$B$14)/(4*SUM(Method_Settings!$B$10:$B$14))*100)</x:f>
      </x:c>
      <x:c r="T37" s="32"/>
      <x:c r="U37" s="32"/>
      <x:c r="V37" s="32"/>
      <x:c r="W37" s="32"/>
      <x:c r="X37" s="32"/>
      <x:c r="Y37" s="60" t="str">
        <x:f>IF(COUNT(T37:X37)&lt;5,"",(T37*Method_Settings!$B$15+U37*Method_Settings!$B$16+V37*Method_Settings!$B$17+W37*Method_Settings!$B$18+X37*Method_Settings!$B$19)/(4*SUM(Method_Settings!$B$15:$B$19))*100)</x:f>
      </x:c>
      <x:c r="Z37" s="64" t="str">
        <x:f>IF(OR(M37="",S37="",Y37=""),"",(M37/100)*(S37/100)*(Y37/100))</x:f>
      </x:c>
      <x:c r="AA37" s="32"/>
      <x:c r="AB37" s="32"/>
    </x:row>
    <x:row r="38">
      <x:c r="A38" s="32"/>
      <x:c r="B38" s="56" t="str">
        <x:f>IF(A38="","",IFERROR(INDEX(Stakeholders!$B$5:$B$104,MATCH(A38,Stakeholders!$A$5:$A$104,0)),""))</x:f>
      </x:c>
      <x:c r="C38" s="56" t="str">
        <x:f>IF(A38="","",IFERROR(INDEX(Stakeholders!$E$5:$E$104,MATCH(A38,Stakeholders!$A$5:$A$104,0)),""))</x:f>
      </x:c>
      <x:c r="D38" s="32"/>
      <x:c r="E38" s="32"/>
      <x:c r="F38" s="32"/>
      <x:c r="G38" s="32"/>
      <x:c r="H38" s="36"/>
      <x:c r="I38" s="58" t="str">
        <x:f>IF(A38="","",Method_Settings!$B$5)</x:f>
      </x:c>
      <x:c r="J38" s="58" t="str">
        <x:f>IF(OR(A38="",H38=""),"",MAX(0,TODAY()-H38))</x:f>
      </x:c>
      <x:c r="K38" s="59" t="str">
        <x:f>IF(OR(A38="",H38="",I38&lt;=0),"",2^(-J38/I38))</x:f>
      </x:c>
      <x:c r="L38" s="60" t="str">
        <x:f>IF(COUNT(D38:G38)&lt;4,"",(D38*Method_Settings!$B$6+E38*Method_Settings!$B$7+F38*Method_Settings!$B$8+G38*Method_Settings!$B$9)/(4*SUM(Method_Settings!$B$6:$B$9))*100)</x:f>
      </x:c>
      <x:c r="M38" s="60" t="str">
        <x:f>IF(OR(L38="",K38=""),"",L38*K38)</x:f>
      </x:c>
      <x:c r="N38" s="32"/>
      <x:c r="O38" s="32"/>
      <x:c r="P38" s="32"/>
      <x:c r="Q38" s="32"/>
      <x:c r="R38" s="32"/>
      <x:c r="S38" s="60" t="str">
        <x:f>IF(COUNT(N38:R38)&lt;5,"",(N38*Method_Settings!$B$10+O38*Method_Settings!$B$11+P38*Method_Settings!$B$12+Q38*Method_Settings!$B$13+R38*Method_Settings!$B$14)/(4*SUM(Method_Settings!$B$10:$B$14))*100)</x:f>
      </x:c>
      <x:c r="T38" s="32"/>
      <x:c r="U38" s="32"/>
      <x:c r="V38" s="32"/>
      <x:c r="W38" s="32"/>
      <x:c r="X38" s="32"/>
      <x:c r="Y38" s="60" t="str">
        <x:f>IF(COUNT(T38:X38)&lt;5,"",(T38*Method_Settings!$B$15+U38*Method_Settings!$B$16+V38*Method_Settings!$B$17+W38*Method_Settings!$B$18+X38*Method_Settings!$B$19)/(4*SUM(Method_Settings!$B$15:$B$19))*100)</x:f>
      </x:c>
      <x:c r="Z38" s="64" t="str">
        <x:f>IF(OR(M38="",S38="",Y38=""),"",(M38/100)*(S38/100)*(Y38/100))</x:f>
      </x:c>
      <x:c r="AA38" s="32"/>
      <x:c r="AB38" s="32"/>
    </x:row>
    <x:row r="39">
      <x:c r="A39" s="32"/>
      <x:c r="B39" s="56" t="str">
        <x:f>IF(A39="","",IFERROR(INDEX(Stakeholders!$B$5:$B$104,MATCH(A39,Stakeholders!$A$5:$A$104,0)),""))</x:f>
      </x:c>
      <x:c r="C39" s="56" t="str">
        <x:f>IF(A39="","",IFERROR(INDEX(Stakeholders!$E$5:$E$104,MATCH(A39,Stakeholders!$A$5:$A$104,0)),""))</x:f>
      </x:c>
      <x:c r="D39" s="32"/>
      <x:c r="E39" s="32"/>
      <x:c r="F39" s="32"/>
      <x:c r="G39" s="32"/>
      <x:c r="H39" s="36"/>
      <x:c r="I39" s="58" t="str">
        <x:f>IF(A39="","",Method_Settings!$B$5)</x:f>
      </x:c>
      <x:c r="J39" s="58" t="str">
        <x:f>IF(OR(A39="",H39=""),"",MAX(0,TODAY()-H39))</x:f>
      </x:c>
      <x:c r="K39" s="59" t="str">
        <x:f>IF(OR(A39="",H39="",I39&lt;=0),"",2^(-J39/I39))</x:f>
      </x:c>
      <x:c r="L39" s="60" t="str">
        <x:f>IF(COUNT(D39:G39)&lt;4,"",(D39*Method_Settings!$B$6+E39*Method_Settings!$B$7+F39*Method_Settings!$B$8+G39*Method_Settings!$B$9)/(4*SUM(Method_Settings!$B$6:$B$9))*100)</x:f>
      </x:c>
      <x:c r="M39" s="60" t="str">
        <x:f>IF(OR(L39="",K39=""),"",L39*K39)</x:f>
      </x:c>
      <x:c r="N39" s="32"/>
      <x:c r="O39" s="32"/>
      <x:c r="P39" s="32"/>
      <x:c r="Q39" s="32"/>
      <x:c r="R39" s="32"/>
      <x:c r="S39" s="60" t="str">
        <x:f>IF(COUNT(N39:R39)&lt;5,"",(N39*Method_Settings!$B$10+O39*Method_Settings!$B$11+P39*Method_Settings!$B$12+Q39*Method_Settings!$B$13+R39*Method_Settings!$B$14)/(4*SUM(Method_Settings!$B$10:$B$14))*100)</x:f>
      </x:c>
      <x:c r="T39" s="32"/>
      <x:c r="U39" s="32"/>
      <x:c r="V39" s="32"/>
      <x:c r="W39" s="32"/>
      <x:c r="X39" s="32"/>
      <x:c r="Y39" s="60" t="str">
        <x:f>IF(COUNT(T39:X39)&lt;5,"",(T39*Method_Settings!$B$15+U39*Method_Settings!$B$16+V39*Method_Settings!$B$17+W39*Method_Settings!$B$18+X39*Method_Settings!$B$19)/(4*SUM(Method_Settings!$B$15:$B$19))*100)</x:f>
      </x:c>
      <x:c r="Z39" s="64" t="str">
        <x:f>IF(OR(M39="",S39="",Y39=""),"",(M39/100)*(S39/100)*(Y39/100))</x:f>
      </x:c>
      <x:c r="AA39" s="32"/>
      <x:c r="AB39" s="32"/>
    </x:row>
    <x:row r="40">
      <x:c r="A40" s="32"/>
      <x:c r="B40" s="56" t="str">
        <x:f>IF(A40="","",IFERROR(INDEX(Stakeholders!$B$5:$B$104,MATCH(A40,Stakeholders!$A$5:$A$104,0)),""))</x:f>
      </x:c>
      <x:c r="C40" s="56" t="str">
        <x:f>IF(A40="","",IFERROR(INDEX(Stakeholders!$E$5:$E$104,MATCH(A40,Stakeholders!$A$5:$A$104,0)),""))</x:f>
      </x:c>
      <x:c r="D40" s="32"/>
      <x:c r="E40" s="32"/>
      <x:c r="F40" s="32"/>
      <x:c r="G40" s="32"/>
      <x:c r="H40" s="36"/>
      <x:c r="I40" s="58" t="str">
        <x:f>IF(A40="","",Method_Settings!$B$5)</x:f>
      </x:c>
      <x:c r="J40" s="58" t="str">
        <x:f>IF(OR(A40="",H40=""),"",MAX(0,TODAY()-H40))</x:f>
      </x:c>
      <x:c r="K40" s="59" t="str">
        <x:f>IF(OR(A40="",H40="",I40&lt;=0),"",2^(-J40/I40))</x:f>
      </x:c>
      <x:c r="L40" s="60" t="str">
        <x:f>IF(COUNT(D40:G40)&lt;4,"",(D40*Method_Settings!$B$6+E40*Method_Settings!$B$7+F40*Method_Settings!$B$8+G40*Method_Settings!$B$9)/(4*SUM(Method_Settings!$B$6:$B$9))*100)</x:f>
      </x:c>
      <x:c r="M40" s="60" t="str">
        <x:f>IF(OR(L40="",K40=""),"",L40*K40)</x:f>
      </x:c>
      <x:c r="N40" s="32"/>
      <x:c r="O40" s="32"/>
      <x:c r="P40" s="32"/>
      <x:c r="Q40" s="32"/>
      <x:c r="R40" s="32"/>
      <x:c r="S40" s="60" t="str">
        <x:f>IF(COUNT(N40:R40)&lt;5,"",(N40*Method_Settings!$B$10+O40*Method_Settings!$B$11+P40*Method_Settings!$B$12+Q40*Method_Settings!$B$13+R40*Method_Settings!$B$14)/(4*SUM(Method_Settings!$B$10:$B$14))*100)</x:f>
      </x:c>
      <x:c r="T40" s="32"/>
      <x:c r="U40" s="32"/>
      <x:c r="V40" s="32"/>
      <x:c r="W40" s="32"/>
      <x:c r="X40" s="32"/>
      <x:c r="Y40" s="60" t="str">
        <x:f>IF(COUNT(T40:X40)&lt;5,"",(T40*Method_Settings!$B$15+U40*Method_Settings!$B$16+V40*Method_Settings!$B$17+W40*Method_Settings!$B$18+X40*Method_Settings!$B$19)/(4*SUM(Method_Settings!$B$15:$B$19))*100)</x:f>
      </x:c>
      <x:c r="Z40" s="64" t="str">
        <x:f>IF(OR(M40="",S40="",Y40=""),"",(M40/100)*(S40/100)*(Y40/100))</x:f>
      </x:c>
      <x:c r="AA40" s="32"/>
      <x:c r="AB40" s="32"/>
    </x:row>
    <x:row r="41">
      <x:c r="A41" s="32"/>
      <x:c r="B41" s="56" t="str">
        <x:f>IF(A41="","",IFERROR(INDEX(Stakeholders!$B$5:$B$104,MATCH(A41,Stakeholders!$A$5:$A$104,0)),""))</x:f>
      </x:c>
      <x:c r="C41" s="56" t="str">
        <x:f>IF(A41="","",IFERROR(INDEX(Stakeholders!$E$5:$E$104,MATCH(A41,Stakeholders!$A$5:$A$104,0)),""))</x:f>
      </x:c>
      <x:c r="D41" s="32"/>
      <x:c r="E41" s="32"/>
      <x:c r="F41" s="32"/>
      <x:c r="G41" s="32"/>
      <x:c r="H41" s="36"/>
      <x:c r="I41" s="58" t="str">
        <x:f>IF(A41="","",Method_Settings!$B$5)</x:f>
      </x:c>
      <x:c r="J41" s="58" t="str">
        <x:f>IF(OR(A41="",H41=""),"",MAX(0,TODAY()-H41))</x:f>
      </x:c>
      <x:c r="K41" s="59" t="str">
        <x:f>IF(OR(A41="",H41="",I41&lt;=0),"",2^(-J41/I41))</x:f>
      </x:c>
      <x:c r="L41" s="60" t="str">
        <x:f>IF(COUNT(D41:G41)&lt;4,"",(D41*Method_Settings!$B$6+E41*Method_Settings!$B$7+F41*Method_Settings!$B$8+G41*Method_Settings!$B$9)/(4*SUM(Method_Settings!$B$6:$B$9))*100)</x:f>
      </x:c>
      <x:c r="M41" s="60" t="str">
        <x:f>IF(OR(L41="",K41=""),"",L41*K41)</x:f>
      </x:c>
      <x:c r="N41" s="32"/>
      <x:c r="O41" s="32"/>
      <x:c r="P41" s="32"/>
      <x:c r="Q41" s="32"/>
      <x:c r="R41" s="32"/>
      <x:c r="S41" s="60" t="str">
        <x:f>IF(COUNT(N41:R41)&lt;5,"",(N41*Method_Settings!$B$10+O41*Method_Settings!$B$11+P41*Method_Settings!$B$12+Q41*Method_Settings!$B$13+R41*Method_Settings!$B$14)/(4*SUM(Method_Settings!$B$10:$B$14))*100)</x:f>
      </x:c>
      <x:c r="T41" s="32"/>
      <x:c r="U41" s="32"/>
      <x:c r="V41" s="32"/>
      <x:c r="W41" s="32"/>
      <x:c r="X41" s="32"/>
      <x:c r="Y41" s="60" t="str">
        <x:f>IF(COUNT(T41:X41)&lt;5,"",(T41*Method_Settings!$B$15+U41*Method_Settings!$B$16+V41*Method_Settings!$B$17+W41*Method_Settings!$B$18+X41*Method_Settings!$B$19)/(4*SUM(Method_Settings!$B$15:$B$19))*100)</x:f>
      </x:c>
      <x:c r="Z41" s="64" t="str">
        <x:f>IF(OR(M41="",S41="",Y41=""),"",(M41/100)*(S41/100)*(Y41/100))</x:f>
      </x:c>
      <x:c r="AA41" s="32"/>
      <x:c r="AB41" s="32"/>
    </x:row>
    <x:row r="42">
      <x:c r="A42" s="32"/>
      <x:c r="B42" s="56" t="str">
        <x:f>IF(A42="","",IFERROR(INDEX(Stakeholders!$B$5:$B$104,MATCH(A42,Stakeholders!$A$5:$A$104,0)),""))</x:f>
      </x:c>
      <x:c r="C42" s="56" t="str">
        <x:f>IF(A42="","",IFERROR(INDEX(Stakeholders!$E$5:$E$104,MATCH(A42,Stakeholders!$A$5:$A$104,0)),""))</x:f>
      </x:c>
      <x:c r="D42" s="32"/>
      <x:c r="E42" s="32"/>
      <x:c r="F42" s="32"/>
      <x:c r="G42" s="32"/>
      <x:c r="H42" s="36"/>
      <x:c r="I42" s="58" t="str">
        <x:f>IF(A42="","",Method_Settings!$B$5)</x:f>
      </x:c>
      <x:c r="J42" s="58" t="str">
        <x:f>IF(OR(A42="",H42=""),"",MAX(0,TODAY()-H42))</x:f>
      </x:c>
      <x:c r="K42" s="59" t="str">
        <x:f>IF(OR(A42="",H42="",I42&lt;=0),"",2^(-J42/I42))</x:f>
      </x:c>
      <x:c r="L42" s="60" t="str">
        <x:f>IF(COUNT(D42:G42)&lt;4,"",(D42*Method_Settings!$B$6+E42*Method_Settings!$B$7+F42*Method_Settings!$B$8+G42*Method_Settings!$B$9)/(4*SUM(Method_Settings!$B$6:$B$9))*100)</x:f>
      </x:c>
      <x:c r="M42" s="60" t="str">
        <x:f>IF(OR(L42="",K42=""),"",L42*K42)</x:f>
      </x:c>
      <x:c r="N42" s="32"/>
      <x:c r="O42" s="32"/>
      <x:c r="P42" s="32"/>
      <x:c r="Q42" s="32"/>
      <x:c r="R42" s="32"/>
      <x:c r="S42" s="60" t="str">
        <x:f>IF(COUNT(N42:R42)&lt;5,"",(N42*Method_Settings!$B$10+O42*Method_Settings!$B$11+P42*Method_Settings!$B$12+Q42*Method_Settings!$B$13+R42*Method_Settings!$B$14)/(4*SUM(Method_Settings!$B$10:$B$14))*100)</x:f>
      </x:c>
      <x:c r="T42" s="32"/>
      <x:c r="U42" s="32"/>
      <x:c r="V42" s="32"/>
      <x:c r="W42" s="32"/>
      <x:c r="X42" s="32"/>
      <x:c r="Y42" s="60" t="str">
        <x:f>IF(COUNT(T42:X42)&lt;5,"",(T42*Method_Settings!$B$15+U42*Method_Settings!$B$16+V42*Method_Settings!$B$17+W42*Method_Settings!$B$18+X42*Method_Settings!$B$19)/(4*SUM(Method_Settings!$B$15:$B$19))*100)</x:f>
      </x:c>
      <x:c r="Z42" s="64" t="str">
        <x:f>IF(OR(M42="",S42="",Y42=""),"",(M42/100)*(S42/100)*(Y42/100))</x:f>
      </x:c>
      <x:c r="AA42" s="32"/>
      <x:c r="AB42" s="32"/>
    </x:row>
    <x:row r="43">
      <x:c r="A43" s="32"/>
      <x:c r="B43" s="56" t="str">
        <x:f>IF(A43="","",IFERROR(INDEX(Stakeholders!$B$5:$B$104,MATCH(A43,Stakeholders!$A$5:$A$104,0)),""))</x:f>
      </x:c>
      <x:c r="C43" s="56" t="str">
        <x:f>IF(A43="","",IFERROR(INDEX(Stakeholders!$E$5:$E$104,MATCH(A43,Stakeholders!$A$5:$A$104,0)),""))</x:f>
      </x:c>
      <x:c r="D43" s="32"/>
      <x:c r="E43" s="32"/>
      <x:c r="F43" s="32"/>
      <x:c r="G43" s="32"/>
      <x:c r="H43" s="36"/>
      <x:c r="I43" s="58" t="str">
        <x:f>IF(A43="","",Method_Settings!$B$5)</x:f>
      </x:c>
      <x:c r="J43" s="58" t="str">
        <x:f>IF(OR(A43="",H43=""),"",MAX(0,TODAY()-H43))</x:f>
      </x:c>
      <x:c r="K43" s="59" t="str">
        <x:f>IF(OR(A43="",H43="",I43&lt;=0),"",2^(-J43/I43))</x:f>
      </x:c>
      <x:c r="L43" s="60" t="str">
        <x:f>IF(COUNT(D43:G43)&lt;4,"",(D43*Method_Settings!$B$6+E43*Method_Settings!$B$7+F43*Method_Settings!$B$8+G43*Method_Settings!$B$9)/(4*SUM(Method_Settings!$B$6:$B$9))*100)</x:f>
      </x:c>
      <x:c r="M43" s="60" t="str">
        <x:f>IF(OR(L43="",K43=""),"",L43*K43)</x:f>
      </x:c>
      <x:c r="N43" s="32"/>
      <x:c r="O43" s="32"/>
      <x:c r="P43" s="32"/>
      <x:c r="Q43" s="32"/>
      <x:c r="R43" s="32"/>
      <x:c r="S43" s="60" t="str">
        <x:f>IF(COUNT(N43:R43)&lt;5,"",(N43*Method_Settings!$B$10+O43*Method_Settings!$B$11+P43*Method_Settings!$B$12+Q43*Method_Settings!$B$13+R43*Method_Settings!$B$14)/(4*SUM(Method_Settings!$B$10:$B$14))*100)</x:f>
      </x:c>
      <x:c r="T43" s="32"/>
      <x:c r="U43" s="32"/>
      <x:c r="V43" s="32"/>
      <x:c r="W43" s="32"/>
      <x:c r="X43" s="32"/>
      <x:c r="Y43" s="60" t="str">
        <x:f>IF(COUNT(T43:X43)&lt;5,"",(T43*Method_Settings!$B$15+U43*Method_Settings!$B$16+V43*Method_Settings!$B$17+W43*Method_Settings!$B$18+X43*Method_Settings!$B$19)/(4*SUM(Method_Settings!$B$15:$B$19))*100)</x:f>
      </x:c>
      <x:c r="Z43" s="64" t="str">
        <x:f>IF(OR(M43="",S43="",Y43=""),"",(M43/100)*(S43/100)*(Y43/100))</x:f>
      </x:c>
      <x:c r="AA43" s="32"/>
      <x:c r="AB43" s="32"/>
    </x:row>
    <x:row r="44">
      <x:c r="A44" s="32"/>
      <x:c r="B44" s="56" t="str">
        <x:f>IF(A44="","",IFERROR(INDEX(Stakeholders!$B$5:$B$104,MATCH(A44,Stakeholders!$A$5:$A$104,0)),""))</x:f>
      </x:c>
      <x:c r="C44" s="56" t="str">
        <x:f>IF(A44="","",IFERROR(INDEX(Stakeholders!$E$5:$E$104,MATCH(A44,Stakeholders!$A$5:$A$104,0)),""))</x:f>
      </x:c>
      <x:c r="D44" s="32"/>
      <x:c r="E44" s="32"/>
      <x:c r="F44" s="32"/>
      <x:c r="G44" s="32"/>
      <x:c r="H44" s="36"/>
      <x:c r="I44" s="58" t="str">
        <x:f>IF(A44="","",Method_Settings!$B$5)</x:f>
      </x:c>
      <x:c r="J44" s="58" t="str">
        <x:f>IF(OR(A44="",H44=""),"",MAX(0,TODAY()-H44))</x:f>
      </x:c>
      <x:c r="K44" s="59" t="str">
        <x:f>IF(OR(A44="",H44="",I44&lt;=0),"",2^(-J44/I44))</x:f>
      </x:c>
      <x:c r="L44" s="60" t="str">
        <x:f>IF(COUNT(D44:G44)&lt;4,"",(D44*Method_Settings!$B$6+E44*Method_Settings!$B$7+F44*Method_Settings!$B$8+G44*Method_Settings!$B$9)/(4*SUM(Method_Settings!$B$6:$B$9))*100)</x:f>
      </x:c>
      <x:c r="M44" s="60" t="str">
        <x:f>IF(OR(L44="",K44=""),"",L44*K44)</x:f>
      </x:c>
      <x:c r="N44" s="32"/>
      <x:c r="O44" s="32"/>
      <x:c r="P44" s="32"/>
      <x:c r="Q44" s="32"/>
      <x:c r="R44" s="32"/>
      <x:c r="S44" s="60" t="str">
        <x:f>IF(COUNT(N44:R44)&lt;5,"",(N44*Method_Settings!$B$10+O44*Method_Settings!$B$11+P44*Method_Settings!$B$12+Q44*Method_Settings!$B$13+R44*Method_Settings!$B$14)/(4*SUM(Method_Settings!$B$10:$B$14))*100)</x:f>
      </x:c>
      <x:c r="T44" s="32"/>
      <x:c r="U44" s="32"/>
      <x:c r="V44" s="32"/>
      <x:c r="W44" s="32"/>
      <x:c r="X44" s="32"/>
      <x:c r="Y44" s="60" t="str">
        <x:f>IF(COUNT(T44:X44)&lt;5,"",(T44*Method_Settings!$B$15+U44*Method_Settings!$B$16+V44*Method_Settings!$B$17+W44*Method_Settings!$B$18+X44*Method_Settings!$B$19)/(4*SUM(Method_Settings!$B$15:$B$19))*100)</x:f>
      </x:c>
      <x:c r="Z44" s="64" t="str">
        <x:f>IF(OR(M44="",S44="",Y44=""),"",(M44/100)*(S44/100)*(Y44/100))</x:f>
      </x:c>
      <x:c r="AA44" s="32"/>
      <x:c r="AB44" s="32"/>
    </x:row>
    <x:row r="45">
      <x:c r="A45" s="32"/>
      <x:c r="B45" s="56" t="str">
        <x:f>IF(A45="","",IFERROR(INDEX(Stakeholders!$B$5:$B$104,MATCH(A45,Stakeholders!$A$5:$A$104,0)),""))</x:f>
      </x:c>
      <x:c r="C45" s="56" t="str">
        <x:f>IF(A45="","",IFERROR(INDEX(Stakeholders!$E$5:$E$104,MATCH(A45,Stakeholders!$A$5:$A$104,0)),""))</x:f>
      </x:c>
      <x:c r="D45" s="32"/>
      <x:c r="E45" s="32"/>
      <x:c r="F45" s="32"/>
      <x:c r="G45" s="32"/>
      <x:c r="H45" s="36"/>
      <x:c r="I45" s="58" t="str">
        <x:f>IF(A45="","",Method_Settings!$B$5)</x:f>
      </x:c>
      <x:c r="J45" s="58" t="str">
        <x:f>IF(OR(A45="",H45=""),"",MAX(0,TODAY()-H45))</x:f>
      </x:c>
      <x:c r="K45" s="59" t="str">
        <x:f>IF(OR(A45="",H45="",I45&lt;=0),"",2^(-J45/I45))</x:f>
      </x:c>
      <x:c r="L45" s="60" t="str">
        <x:f>IF(COUNT(D45:G45)&lt;4,"",(D45*Method_Settings!$B$6+E45*Method_Settings!$B$7+F45*Method_Settings!$B$8+G45*Method_Settings!$B$9)/(4*SUM(Method_Settings!$B$6:$B$9))*100)</x:f>
      </x:c>
      <x:c r="M45" s="60" t="str">
        <x:f>IF(OR(L45="",K45=""),"",L45*K45)</x:f>
      </x:c>
      <x:c r="N45" s="32"/>
      <x:c r="O45" s="32"/>
      <x:c r="P45" s="32"/>
      <x:c r="Q45" s="32"/>
      <x:c r="R45" s="32"/>
      <x:c r="S45" s="60" t="str">
        <x:f>IF(COUNT(N45:R45)&lt;5,"",(N45*Method_Settings!$B$10+O45*Method_Settings!$B$11+P45*Method_Settings!$B$12+Q45*Method_Settings!$B$13+R45*Method_Settings!$B$14)/(4*SUM(Method_Settings!$B$10:$B$14))*100)</x:f>
      </x:c>
      <x:c r="T45" s="32"/>
      <x:c r="U45" s="32"/>
      <x:c r="V45" s="32"/>
      <x:c r="W45" s="32"/>
      <x:c r="X45" s="32"/>
      <x:c r="Y45" s="60" t="str">
        <x:f>IF(COUNT(T45:X45)&lt;5,"",(T45*Method_Settings!$B$15+U45*Method_Settings!$B$16+V45*Method_Settings!$B$17+W45*Method_Settings!$B$18+X45*Method_Settings!$B$19)/(4*SUM(Method_Settings!$B$15:$B$19))*100)</x:f>
      </x:c>
      <x:c r="Z45" s="64" t="str">
        <x:f>IF(OR(M45="",S45="",Y45=""),"",(M45/100)*(S45/100)*(Y45/100))</x:f>
      </x:c>
      <x:c r="AA45" s="32"/>
      <x:c r="AB45" s="32"/>
    </x:row>
    <x:row r="46">
      <x:c r="A46" s="32"/>
      <x:c r="B46" s="56" t="str">
        <x:f>IF(A46="","",IFERROR(INDEX(Stakeholders!$B$5:$B$104,MATCH(A46,Stakeholders!$A$5:$A$104,0)),""))</x:f>
      </x:c>
      <x:c r="C46" s="56" t="str">
        <x:f>IF(A46="","",IFERROR(INDEX(Stakeholders!$E$5:$E$104,MATCH(A46,Stakeholders!$A$5:$A$104,0)),""))</x:f>
      </x:c>
      <x:c r="D46" s="32"/>
      <x:c r="E46" s="32"/>
      <x:c r="F46" s="32"/>
      <x:c r="G46" s="32"/>
      <x:c r="H46" s="36"/>
      <x:c r="I46" s="58" t="str">
        <x:f>IF(A46="","",Method_Settings!$B$5)</x:f>
      </x:c>
      <x:c r="J46" s="58" t="str">
        <x:f>IF(OR(A46="",H46=""),"",MAX(0,TODAY()-H46))</x:f>
      </x:c>
      <x:c r="K46" s="59" t="str">
        <x:f>IF(OR(A46="",H46="",I46&lt;=0),"",2^(-J46/I46))</x:f>
      </x:c>
      <x:c r="L46" s="60" t="str">
        <x:f>IF(COUNT(D46:G46)&lt;4,"",(D46*Method_Settings!$B$6+E46*Method_Settings!$B$7+F46*Method_Settings!$B$8+G46*Method_Settings!$B$9)/(4*SUM(Method_Settings!$B$6:$B$9))*100)</x:f>
      </x:c>
      <x:c r="M46" s="60" t="str">
        <x:f>IF(OR(L46="",K46=""),"",L46*K46)</x:f>
      </x:c>
      <x:c r="N46" s="32"/>
      <x:c r="O46" s="32"/>
      <x:c r="P46" s="32"/>
      <x:c r="Q46" s="32"/>
      <x:c r="R46" s="32"/>
      <x:c r="S46" s="60" t="str">
        <x:f>IF(COUNT(N46:R46)&lt;5,"",(N46*Method_Settings!$B$10+O46*Method_Settings!$B$11+P46*Method_Settings!$B$12+Q46*Method_Settings!$B$13+R46*Method_Settings!$B$14)/(4*SUM(Method_Settings!$B$10:$B$14))*100)</x:f>
      </x:c>
      <x:c r="T46" s="32"/>
      <x:c r="U46" s="32"/>
      <x:c r="V46" s="32"/>
      <x:c r="W46" s="32"/>
      <x:c r="X46" s="32"/>
      <x:c r="Y46" s="60" t="str">
        <x:f>IF(COUNT(T46:X46)&lt;5,"",(T46*Method_Settings!$B$15+U46*Method_Settings!$B$16+V46*Method_Settings!$B$17+W46*Method_Settings!$B$18+X46*Method_Settings!$B$19)/(4*SUM(Method_Settings!$B$15:$B$19))*100)</x:f>
      </x:c>
      <x:c r="Z46" s="64" t="str">
        <x:f>IF(OR(M46="",S46="",Y46=""),"",(M46/100)*(S46/100)*(Y46/100))</x:f>
      </x:c>
      <x:c r="AA46" s="32"/>
      <x:c r="AB46" s="32"/>
    </x:row>
    <x:row r="47">
      <x:c r="A47" s="32"/>
      <x:c r="B47" s="56" t="str">
        <x:f>IF(A47="","",IFERROR(INDEX(Stakeholders!$B$5:$B$104,MATCH(A47,Stakeholders!$A$5:$A$104,0)),""))</x:f>
      </x:c>
      <x:c r="C47" s="56" t="str">
        <x:f>IF(A47="","",IFERROR(INDEX(Stakeholders!$E$5:$E$104,MATCH(A47,Stakeholders!$A$5:$A$104,0)),""))</x:f>
      </x:c>
      <x:c r="D47" s="32"/>
      <x:c r="E47" s="32"/>
      <x:c r="F47" s="32"/>
      <x:c r="G47" s="32"/>
      <x:c r="H47" s="36"/>
      <x:c r="I47" s="58" t="str">
        <x:f>IF(A47="","",Method_Settings!$B$5)</x:f>
      </x:c>
      <x:c r="J47" s="58" t="str">
        <x:f>IF(OR(A47="",H47=""),"",MAX(0,TODAY()-H47))</x:f>
      </x:c>
      <x:c r="K47" s="59" t="str">
        <x:f>IF(OR(A47="",H47="",I47&lt;=0),"",2^(-J47/I47))</x:f>
      </x:c>
      <x:c r="L47" s="60" t="str">
        <x:f>IF(COUNT(D47:G47)&lt;4,"",(D47*Method_Settings!$B$6+E47*Method_Settings!$B$7+F47*Method_Settings!$B$8+G47*Method_Settings!$B$9)/(4*SUM(Method_Settings!$B$6:$B$9))*100)</x:f>
      </x:c>
      <x:c r="M47" s="60" t="str">
        <x:f>IF(OR(L47="",K47=""),"",L47*K47)</x:f>
      </x:c>
      <x:c r="N47" s="32"/>
      <x:c r="O47" s="32"/>
      <x:c r="P47" s="32"/>
      <x:c r="Q47" s="32"/>
      <x:c r="R47" s="32"/>
      <x:c r="S47" s="60" t="str">
        <x:f>IF(COUNT(N47:R47)&lt;5,"",(N47*Method_Settings!$B$10+O47*Method_Settings!$B$11+P47*Method_Settings!$B$12+Q47*Method_Settings!$B$13+R47*Method_Settings!$B$14)/(4*SUM(Method_Settings!$B$10:$B$14))*100)</x:f>
      </x:c>
      <x:c r="T47" s="32"/>
      <x:c r="U47" s="32"/>
      <x:c r="V47" s="32"/>
      <x:c r="W47" s="32"/>
      <x:c r="X47" s="32"/>
      <x:c r="Y47" s="60" t="str">
        <x:f>IF(COUNT(T47:X47)&lt;5,"",(T47*Method_Settings!$B$15+U47*Method_Settings!$B$16+V47*Method_Settings!$B$17+W47*Method_Settings!$B$18+X47*Method_Settings!$B$19)/(4*SUM(Method_Settings!$B$15:$B$19))*100)</x:f>
      </x:c>
      <x:c r="Z47" s="64" t="str">
        <x:f>IF(OR(M47="",S47="",Y47=""),"",(M47/100)*(S47/100)*(Y47/100))</x:f>
      </x:c>
      <x:c r="AA47" s="32"/>
      <x:c r="AB47" s="32"/>
    </x:row>
    <x:row r="48">
      <x:c r="A48" s="32"/>
      <x:c r="B48" s="56" t="str">
        <x:f>IF(A48="","",IFERROR(INDEX(Stakeholders!$B$5:$B$104,MATCH(A48,Stakeholders!$A$5:$A$104,0)),""))</x:f>
      </x:c>
      <x:c r="C48" s="56" t="str">
        <x:f>IF(A48="","",IFERROR(INDEX(Stakeholders!$E$5:$E$104,MATCH(A48,Stakeholders!$A$5:$A$104,0)),""))</x:f>
      </x:c>
      <x:c r="D48" s="32"/>
      <x:c r="E48" s="32"/>
      <x:c r="F48" s="32"/>
      <x:c r="G48" s="32"/>
      <x:c r="H48" s="36"/>
      <x:c r="I48" s="58" t="str">
        <x:f>IF(A48="","",Method_Settings!$B$5)</x:f>
      </x:c>
      <x:c r="J48" s="58" t="str">
        <x:f>IF(OR(A48="",H48=""),"",MAX(0,TODAY()-H48))</x:f>
      </x:c>
      <x:c r="K48" s="59" t="str">
        <x:f>IF(OR(A48="",H48="",I48&lt;=0),"",2^(-J48/I48))</x:f>
      </x:c>
      <x:c r="L48" s="60" t="str">
        <x:f>IF(COUNT(D48:G48)&lt;4,"",(D48*Method_Settings!$B$6+E48*Method_Settings!$B$7+F48*Method_Settings!$B$8+G48*Method_Settings!$B$9)/(4*SUM(Method_Settings!$B$6:$B$9))*100)</x:f>
      </x:c>
      <x:c r="M48" s="60" t="str">
        <x:f>IF(OR(L48="",K48=""),"",L48*K48)</x:f>
      </x:c>
      <x:c r="N48" s="32"/>
      <x:c r="O48" s="32"/>
      <x:c r="P48" s="32"/>
      <x:c r="Q48" s="32"/>
      <x:c r="R48" s="32"/>
      <x:c r="S48" s="60" t="str">
        <x:f>IF(COUNT(N48:R48)&lt;5,"",(N48*Method_Settings!$B$10+O48*Method_Settings!$B$11+P48*Method_Settings!$B$12+Q48*Method_Settings!$B$13+R48*Method_Settings!$B$14)/(4*SUM(Method_Settings!$B$10:$B$14))*100)</x:f>
      </x:c>
      <x:c r="T48" s="32"/>
      <x:c r="U48" s="32"/>
      <x:c r="V48" s="32"/>
      <x:c r="W48" s="32"/>
      <x:c r="X48" s="32"/>
      <x:c r="Y48" s="60" t="str">
        <x:f>IF(COUNT(T48:X48)&lt;5,"",(T48*Method_Settings!$B$15+U48*Method_Settings!$B$16+V48*Method_Settings!$B$17+W48*Method_Settings!$B$18+X48*Method_Settings!$B$19)/(4*SUM(Method_Settings!$B$15:$B$19))*100)</x:f>
      </x:c>
      <x:c r="Z48" s="64" t="str">
        <x:f>IF(OR(M48="",S48="",Y48=""),"",(M48/100)*(S48/100)*(Y48/100))</x:f>
      </x:c>
      <x:c r="AA48" s="32"/>
      <x:c r="AB48" s="32"/>
    </x:row>
    <x:row r="49">
      <x:c r="A49" s="32"/>
      <x:c r="B49" s="56" t="str">
        <x:f>IF(A49="","",IFERROR(INDEX(Stakeholders!$B$5:$B$104,MATCH(A49,Stakeholders!$A$5:$A$104,0)),""))</x:f>
      </x:c>
      <x:c r="C49" s="56" t="str">
        <x:f>IF(A49="","",IFERROR(INDEX(Stakeholders!$E$5:$E$104,MATCH(A49,Stakeholders!$A$5:$A$104,0)),""))</x:f>
      </x:c>
      <x:c r="D49" s="32"/>
      <x:c r="E49" s="32"/>
      <x:c r="F49" s="32"/>
      <x:c r="G49" s="32"/>
      <x:c r="H49" s="36"/>
      <x:c r="I49" s="58" t="str">
        <x:f>IF(A49="","",Method_Settings!$B$5)</x:f>
      </x:c>
      <x:c r="J49" s="58" t="str">
        <x:f>IF(OR(A49="",H49=""),"",MAX(0,TODAY()-H49))</x:f>
      </x:c>
      <x:c r="K49" s="59" t="str">
        <x:f>IF(OR(A49="",H49="",I49&lt;=0),"",2^(-J49/I49))</x:f>
      </x:c>
      <x:c r="L49" s="60" t="str">
        <x:f>IF(COUNT(D49:G49)&lt;4,"",(D49*Method_Settings!$B$6+E49*Method_Settings!$B$7+F49*Method_Settings!$B$8+G49*Method_Settings!$B$9)/(4*SUM(Method_Settings!$B$6:$B$9))*100)</x:f>
      </x:c>
      <x:c r="M49" s="60" t="str">
        <x:f>IF(OR(L49="",K49=""),"",L49*K49)</x:f>
      </x:c>
      <x:c r="N49" s="32"/>
      <x:c r="O49" s="32"/>
      <x:c r="P49" s="32"/>
      <x:c r="Q49" s="32"/>
      <x:c r="R49" s="32"/>
      <x:c r="S49" s="60" t="str">
        <x:f>IF(COUNT(N49:R49)&lt;5,"",(N49*Method_Settings!$B$10+O49*Method_Settings!$B$11+P49*Method_Settings!$B$12+Q49*Method_Settings!$B$13+R49*Method_Settings!$B$14)/(4*SUM(Method_Settings!$B$10:$B$14))*100)</x:f>
      </x:c>
      <x:c r="T49" s="32"/>
      <x:c r="U49" s="32"/>
      <x:c r="V49" s="32"/>
      <x:c r="W49" s="32"/>
      <x:c r="X49" s="32"/>
      <x:c r="Y49" s="60" t="str">
        <x:f>IF(COUNT(T49:X49)&lt;5,"",(T49*Method_Settings!$B$15+U49*Method_Settings!$B$16+V49*Method_Settings!$B$17+W49*Method_Settings!$B$18+X49*Method_Settings!$B$19)/(4*SUM(Method_Settings!$B$15:$B$19))*100)</x:f>
      </x:c>
      <x:c r="Z49" s="64" t="str">
        <x:f>IF(OR(M49="",S49="",Y49=""),"",(M49/100)*(S49/100)*(Y49/100))</x:f>
      </x:c>
      <x:c r="AA49" s="32"/>
      <x:c r="AB49" s="32"/>
    </x:row>
    <x:row r="50">
      <x:c r="A50" s="32"/>
      <x:c r="B50" s="56" t="str">
        <x:f>IF(A50="","",IFERROR(INDEX(Stakeholders!$B$5:$B$104,MATCH(A50,Stakeholders!$A$5:$A$104,0)),""))</x:f>
      </x:c>
      <x:c r="C50" s="56" t="str">
        <x:f>IF(A50="","",IFERROR(INDEX(Stakeholders!$E$5:$E$104,MATCH(A50,Stakeholders!$A$5:$A$104,0)),""))</x:f>
      </x:c>
      <x:c r="D50" s="32"/>
      <x:c r="E50" s="32"/>
      <x:c r="F50" s="32"/>
      <x:c r="G50" s="32"/>
      <x:c r="H50" s="36"/>
      <x:c r="I50" s="58" t="str">
        <x:f>IF(A50="","",Method_Settings!$B$5)</x:f>
      </x:c>
      <x:c r="J50" s="58" t="str">
        <x:f>IF(OR(A50="",H50=""),"",MAX(0,TODAY()-H50))</x:f>
      </x:c>
      <x:c r="K50" s="59" t="str">
        <x:f>IF(OR(A50="",H50="",I50&lt;=0),"",2^(-J50/I50))</x:f>
      </x:c>
      <x:c r="L50" s="60" t="str">
        <x:f>IF(COUNT(D50:G50)&lt;4,"",(D50*Method_Settings!$B$6+E50*Method_Settings!$B$7+F50*Method_Settings!$B$8+G50*Method_Settings!$B$9)/(4*SUM(Method_Settings!$B$6:$B$9))*100)</x:f>
      </x:c>
      <x:c r="M50" s="60" t="str">
        <x:f>IF(OR(L50="",K50=""),"",L50*K50)</x:f>
      </x:c>
      <x:c r="N50" s="32"/>
      <x:c r="O50" s="32"/>
      <x:c r="P50" s="32"/>
      <x:c r="Q50" s="32"/>
      <x:c r="R50" s="32"/>
      <x:c r="S50" s="60" t="str">
        <x:f>IF(COUNT(N50:R50)&lt;5,"",(N50*Method_Settings!$B$10+O50*Method_Settings!$B$11+P50*Method_Settings!$B$12+Q50*Method_Settings!$B$13+R50*Method_Settings!$B$14)/(4*SUM(Method_Settings!$B$10:$B$14))*100)</x:f>
      </x:c>
      <x:c r="T50" s="32"/>
      <x:c r="U50" s="32"/>
      <x:c r="V50" s="32"/>
      <x:c r="W50" s="32"/>
      <x:c r="X50" s="32"/>
      <x:c r="Y50" s="60" t="str">
        <x:f>IF(COUNT(T50:X50)&lt;5,"",(T50*Method_Settings!$B$15+U50*Method_Settings!$B$16+V50*Method_Settings!$B$17+W50*Method_Settings!$B$18+X50*Method_Settings!$B$19)/(4*SUM(Method_Settings!$B$15:$B$19))*100)</x:f>
      </x:c>
      <x:c r="Z50" s="64" t="str">
        <x:f>IF(OR(M50="",S50="",Y50=""),"",(M50/100)*(S50/100)*(Y50/100))</x:f>
      </x:c>
      <x:c r="AA50" s="32"/>
      <x:c r="AB50" s="32"/>
    </x:row>
    <x:row r="51">
      <x:c r="A51" s="32"/>
      <x:c r="B51" s="56" t="str">
        <x:f>IF(A51="","",IFERROR(INDEX(Stakeholders!$B$5:$B$104,MATCH(A51,Stakeholders!$A$5:$A$104,0)),""))</x:f>
      </x:c>
      <x:c r="C51" s="56" t="str">
        <x:f>IF(A51="","",IFERROR(INDEX(Stakeholders!$E$5:$E$104,MATCH(A51,Stakeholders!$A$5:$A$104,0)),""))</x:f>
      </x:c>
      <x:c r="D51" s="32"/>
      <x:c r="E51" s="32"/>
      <x:c r="F51" s="32"/>
      <x:c r="G51" s="32"/>
      <x:c r="H51" s="36"/>
      <x:c r="I51" s="58" t="str">
        <x:f>IF(A51="","",Method_Settings!$B$5)</x:f>
      </x:c>
      <x:c r="J51" s="58" t="str">
        <x:f>IF(OR(A51="",H51=""),"",MAX(0,TODAY()-H51))</x:f>
      </x:c>
      <x:c r="K51" s="59" t="str">
        <x:f>IF(OR(A51="",H51="",I51&lt;=0),"",2^(-J51/I51))</x:f>
      </x:c>
      <x:c r="L51" s="60" t="str">
        <x:f>IF(COUNT(D51:G51)&lt;4,"",(D51*Method_Settings!$B$6+E51*Method_Settings!$B$7+F51*Method_Settings!$B$8+G51*Method_Settings!$B$9)/(4*SUM(Method_Settings!$B$6:$B$9))*100)</x:f>
      </x:c>
      <x:c r="M51" s="60" t="str">
        <x:f>IF(OR(L51="",K51=""),"",L51*K51)</x:f>
      </x:c>
      <x:c r="N51" s="32"/>
      <x:c r="O51" s="32"/>
      <x:c r="P51" s="32"/>
      <x:c r="Q51" s="32"/>
      <x:c r="R51" s="32"/>
      <x:c r="S51" s="60" t="str">
        <x:f>IF(COUNT(N51:R51)&lt;5,"",(N51*Method_Settings!$B$10+O51*Method_Settings!$B$11+P51*Method_Settings!$B$12+Q51*Method_Settings!$B$13+R51*Method_Settings!$B$14)/(4*SUM(Method_Settings!$B$10:$B$14))*100)</x:f>
      </x:c>
      <x:c r="T51" s="32"/>
      <x:c r="U51" s="32"/>
      <x:c r="V51" s="32"/>
      <x:c r="W51" s="32"/>
      <x:c r="X51" s="32"/>
      <x:c r="Y51" s="60" t="str">
        <x:f>IF(COUNT(T51:X51)&lt;5,"",(T51*Method_Settings!$B$15+U51*Method_Settings!$B$16+V51*Method_Settings!$B$17+W51*Method_Settings!$B$18+X51*Method_Settings!$B$19)/(4*SUM(Method_Settings!$B$15:$B$19))*100)</x:f>
      </x:c>
      <x:c r="Z51" s="64" t="str">
        <x:f>IF(OR(M51="",S51="",Y51=""),"",(M51/100)*(S51/100)*(Y51/100))</x:f>
      </x:c>
      <x:c r="AA51" s="32"/>
      <x:c r="AB51" s="32"/>
    </x:row>
    <x:row r="52">
      <x:c r="A52" s="32"/>
      <x:c r="B52" s="56" t="str">
        <x:f>IF(A52="","",IFERROR(INDEX(Stakeholders!$B$5:$B$104,MATCH(A52,Stakeholders!$A$5:$A$104,0)),""))</x:f>
      </x:c>
      <x:c r="C52" s="56" t="str">
        <x:f>IF(A52="","",IFERROR(INDEX(Stakeholders!$E$5:$E$104,MATCH(A52,Stakeholders!$A$5:$A$104,0)),""))</x:f>
      </x:c>
      <x:c r="D52" s="32"/>
      <x:c r="E52" s="32"/>
      <x:c r="F52" s="32"/>
      <x:c r="G52" s="32"/>
      <x:c r="H52" s="36"/>
      <x:c r="I52" s="58" t="str">
        <x:f>IF(A52="","",Method_Settings!$B$5)</x:f>
      </x:c>
      <x:c r="J52" s="58" t="str">
        <x:f>IF(OR(A52="",H52=""),"",MAX(0,TODAY()-H52))</x:f>
      </x:c>
      <x:c r="K52" s="59" t="str">
        <x:f>IF(OR(A52="",H52="",I52&lt;=0),"",2^(-J52/I52))</x:f>
      </x:c>
      <x:c r="L52" s="60" t="str">
        <x:f>IF(COUNT(D52:G52)&lt;4,"",(D52*Method_Settings!$B$6+E52*Method_Settings!$B$7+F52*Method_Settings!$B$8+G52*Method_Settings!$B$9)/(4*SUM(Method_Settings!$B$6:$B$9))*100)</x:f>
      </x:c>
      <x:c r="M52" s="60" t="str">
        <x:f>IF(OR(L52="",K52=""),"",L52*K52)</x:f>
      </x:c>
      <x:c r="N52" s="32"/>
      <x:c r="O52" s="32"/>
      <x:c r="P52" s="32"/>
      <x:c r="Q52" s="32"/>
      <x:c r="R52" s="32"/>
      <x:c r="S52" s="60" t="str">
        <x:f>IF(COUNT(N52:R52)&lt;5,"",(N52*Method_Settings!$B$10+O52*Method_Settings!$B$11+P52*Method_Settings!$B$12+Q52*Method_Settings!$B$13+R52*Method_Settings!$B$14)/(4*SUM(Method_Settings!$B$10:$B$14))*100)</x:f>
      </x:c>
      <x:c r="T52" s="32"/>
      <x:c r="U52" s="32"/>
      <x:c r="V52" s="32"/>
      <x:c r="W52" s="32"/>
      <x:c r="X52" s="32"/>
      <x:c r="Y52" s="60" t="str">
        <x:f>IF(COUNT(T52:X52)&lt;5,"",(T52*Method_Settings!$B$15+U52*Method_Settings!$B$16+V52*Method_Settings!$B$17+W52*Method_Settings!$B$18+X52*Method_Settings!$B$19)/(4*SUM(Method_Settings!$B$15:$B$19))*100)</x:f>
      </x:c>
      <x:c r="Z52" s="64" t="str">
        <x:f>IF(OR(M52="",S52="",Y52=""),"",(M52/100)*(S52/100)*(Y52/100))</x:f>
      </x:c>
      <x:c r="AA52" s="32"/>
      <x:c r="AB52" s="32"/>
    </x:row>
    <x:row r="53">
      <x:c r="A53" s="32"/>
      <x:c r="B53" s="56" t="str">
        <x:f>IF(A53="","",IFERROR(INDEX(Stakeholders!$B$5:$B$104,MATCH(A53,Stakeholders!$A$5:$A$104,0)),""))</x:f>
      </x:c>
      <x:c r="C53" s="56" t="str">
        <x:f>IF(A53="","",IFERROR(INDEX(Stakeholders!$E$5:$E$104,MATCH(A53,Stakeholders!$A$5:$A$104,0)),""))</x:f>
      </x:c>
      <x:c r="D53" s="32"/>
      <x:c r="E53" s="32"/>
      <x:c r="F53" s="32"/>
      <x:c r="G53" s="32"/>
      <x:c r="H53" s="36"/>
      <x:c r="I53" s="58" t="str">
        <x:f>IF(A53="","",Method_Settings!$B$5)</x:f>
      </x:c>
      <x:c r="J53" s="58" t="str">
        <x:f>IF(OR(A53="",H53=""),"",MAX(0,TODAY()-H53))</x:f>
      </x:c>
      <x:c r="K53" s="59" t="str">
        <x:f>IF(OR(A53="",H53="",I53&lt;=0),"",2^(-J53/I53))</x:f>
      </x:c>
      <x:c r="L53" s="60" t="str">
        <x:f>IF(COUNT(D53:G53)&lt;4,"",(D53*Method_Settings!$B$6+E53*Method_Settings!$B$7+F53*Method_Settings!$B$8+G53*Method_Settings!$B$9)/(4*SUM(Method_Settings!$B$6:$B$9))*100)</x:f>
      </x:c>
      <x:c r="M53" s="60" t="str">
        <x:f>IF(OR(L53="",K53=""),"",L53*K53)</x:f>
      </x:c>
      <x:c r="N53" s="32"/>
      <x:c r="O53" s="32"/>
      <x:c r="P53" s="32"/>
      <x:c r="Q53" s="32"/>
      <x:c r="R53" s="32"/>
      <x:c r="S53" s="60" t="str">
        <x:f>IF(COUNT(N53:R53)&lt;5,"",(N53*Method_Settings!$B$10+O53*Method_Settings!$B$11+P53*Method_Settings!$B$12+Q53*Method_Settings!$B$13+R53*Method_Settings!$B$14)/(4*SUM(Method_Settings!$B$10:$B$14))*100)</x:f>
      </x:c>
      <x:c r="T53" s="32"/>
      <x:c r="U53" s="32"/>
      <x:c r="V53" s="32"/>
      <x:c r="W53" s="32"/>
      <x:c r="X53" s="32"/>
      <x:c r="Y53" s="60" t="str">
        <x:f>IF(COUNT(T53:X53)&lt;5,"",(T53*Method_Settings!$B$15+U53*Method_Settings!$B$16+V53*Method_Settings!$B$17+W53*Method_Settings!$B$18+X53*Method_Settings!$B$19)/(4*SUM(Method_Settings!$B$15:$B$19))*100)</x:f>
      </x:c>
      <x:c r="Z53" s="64" t="str">
        <x:f>IF(OR(M53="",S53="",Y53=""),"",(M53/100)*(S53/100)*(Y53/100))</x:f>
      </x:c>
      <x:c r="AA53" s="32"/>
      <x:c r="AB53" s="32"/>
    </x:row>
    <x:row r="54">
      <x:c r="A54" s="32"/>
      <x:c r="B54" s="56" t="str">
        <x:f>IF(A54="","",IFERROR(INDEX(Stakeholders!$B$5:$B$104,MATCH(A54,Stakeholders!$A$5:$A$104,0)),""))</x:f>
      </x:c>
      <x:c r="C54" s="56" t="str">
        <x:f>IF(A54="","",IFERROR(INDEX(Stakeholders!$E$5:$E$104,MATCH(A54,Stakeholders!$A$5:$A$104,0)),""))</x:f>
      </x:c>
      <x:c r="D54" s="32"/>
      <x:c r="E54" s="32"/>
      <x:c r="F54" s="32"/>
      <x:c r="G54" s="32"/>
      <x:c r="H54" s="36"/>
      <x:c r="I54" s="58" t="str">
        <x:f>IF(A54="","",Method_Settings!$B$5)</x:f>
      </x:c>
      <x:c r="J54" s="58" t="str">
        <x:f>IF(OR(A54="",H54=""),"",MAX(0,TODAY()-H54))</x:f>
      </x:c>
      <x:c r="K54" s="59" t="str">
        <x:f>IF(OR(A54="",H54="",I54&lt;=0),"",2^(-J54/I54))</x:f>
      </x:c>
      <x:c r="L54" s="60" t="str">
        <x:f>IF(COUNT(D54:G54)&lt;4,"",(D54*Method_Settings!$B$6+E54*Method_Settings!$B$7+F54*Method_Settings!$B$8+G54*Method_Settings!$B$9)/(4*SUM(Method_Settings!$B$6:$B$9))*100)</x:f>
      </x:c>
      <x:c r="M54" s="60" t="str">
        <x:f>IF(OR(L54="",K54=""),"",L54*K54)</x:f>
      </x:c>
      <x:c r="N54" s="32"/>
      <x:c r="O54" s="32"/>
      <x:c r="P54" s="32"/>
      <x:c r="Q54" s="32"/>
      <x:c r="R54" s="32"/>
      <x:c r="S54" s="60" t="str">
        <x:f>IF(COUNT(N54:R54)&lt;5,"",(N54*Method_Settings!$B$10+O54*Method_Settings!$B$11+P54*Method_Settings!$B$12+Q54*Method_Settings!$B$13+R54*Method_Settings!$B$14)/(4*SUM(Method_Settings!$B$10:$B$14))*100)</x:f>
      </x:c>
      <x:c r="T54" s="32"/>
      <x:c r="U54" s="32"/>
      <x:c r="V54" s="32"/>
      <x:c r="W54" s="32"/>
      <x:c r="X54" s="32"/>
      <x:c r="Y54" s="60" t="str">
        <x:f>IF(COUNT(T54:X54)&lt;5,"",(T54*Method_Settings!$B$15+U54*Method_Settings!$B$16+V54*Method_Settings!$B$17+W54*Method_Settings!$B$18+X54*Method_Settings!$B$19)/(4*SUM(Method_Settings!$B$15:$B$19))*100)</x:f>
      </x:c>
      <x:c r="Z54" s="64" t="str">
        <x:f>IF(OR(M54="",S54="",Y54=""),"",(M54/100)*(S54/100)*(Y54/100))</x:f>
      </x:c>
      <x:c r="AA54" s="32"/>
      <x:c r="AB54" s="32"/>
    </x:row>
    <x:row r="55">
      <x:c r="A55" s="32"/>
      <x:c r="B55" s="56" t="str">
        <x:f>IF(A55="","",IFERROR(INDEX(Stakeholders!$B$5:$B$104,MATCH(A55,Stakeholders!$A$5:$A$104,0)),""))</x:f>
      </x:c>
      <x:c r="C55" s="56" t="str">
        <x:f>IF(A55="","",IFERROR(INDEX(Stakeholders!$E$5:$E$104,MATCH(A55,Stakeholders!$A$5:$A$104,0)),""))</x:f>
      </x:c>
      <x:c r="D55" s="32"/>
      <x:c r="E55" s="32"/>
      <x:c r="F55" s="32"/>
      <x:c r="G55" s="32"/>
      <x:c r="H55" s="36"/>
      <x:c r="I55" s="58" t="str">
        <x:f>IF(A55="","",Method_Settings!$B$5)</x:f>
      </x:c>
      <x:c r="J55" s="58" t="str">
        <x:f>IF(OR(A55="",H55=""),"",MAX(0,TODAY()-H55))</x:f>
      </x:c>
      <x:c r="K55" s="59" t="str">
        <x:f>IF(OR(A55="",H55="",I55&lt;=0),"",2^(-J55/I55))</x:f>
      </x:c>
      <x:c r="L55" s="60" t="str">
        <x:f>IF(COUNT(D55:G55)&lt;4,"",(D55*Method_Settings!$B$6+E55*Method_Settings!$B$7+F55*Method_Settings!$B$8+G55*Method_Settings!$B$9)/(4*SUM(Method_Settings!$B$6:$B$9))*100)</x:f>
      </x:c>
      <x:c r="M55" s="60" t="str">
        <x:f>IF(OR(L55="",K55=""),"",L55*K55)</x:f>
      </x:c>
      <x:c r="N55" s="32"/>
      <x:c r="O55" s="32"/>
      <x:c r="P55" s="32"/>
      <x:c r="Q55" s="32"/>
      <x:c r="R55" s="32"/>
      <x:c r="S55" s="60" t="str">
        <x:f>IF(COUNT(N55:R55)&lt;5,"",(N55*Method_Settings!$B$10+O55*Method_Settings!$B$11+P55*Method_Settings!$B$12+Q55*Method_Settings!$B$13+R55*Method_Settings!$B$14)/(4*SUM(Method_Settings!$B$10:$B$14))*100)</x:f>
      </x:c>
      <x:c r="T55" s="32"/>
      <x:c r="U55" s="32"/>
      <x:c r="V55" s="32"/>
      <x:c r="W55" s="32"/>
      <x:c r="X55" s="32"/>
      <x:c r="Y55" s="60" t="str">
        <x:f>IF(COUNT(T55:X55)&lt;5,"",(T55*Method_Settings!$B$15+U55*Method_Settings!$B$16+V55*Method_Settings!$B$17+W55*Method_Settings!$B$18+X55*Method_Settings!$B$19)/(4*SUM(Method_Settings!$B$15:$B$19))*100)</x:f>
      </x:c>
      <x:c r="Z55" s="64" t="str">
        <x:f>IF(OR(M55="",S55="",Y55=""),"",(M55/100)*(S55/100)*(Y55/100))</x:f>
      </x:c>
      <x:c r="AA55" s="32"/>
      <x:c r="AB55" s="32"/>
    </x:row>
    <x:row r="56">
      <x:c r="A56" s="32"/>
      <x:c r="B56" s="56" t="str">
        <x:f>IF(A56="","",IFERROR(INDEX(Stakeholders!$B$5:$B$104,MATCH(A56,Stakeholders!$A$5:$A$104,0)),""))</x:f>
      </x:c>
      <x:c r="C56" s="56" t="str">
        <x:f>IF(A56="","",IFERROR(INDEX(Stakeholders!$E$5:$E$104,MATCH(A56,Stakeholders!$A$5:$A$104,0)),""))</x:f>
      </x:c>
      <x:c r="D56" s="32"/>
      <x:c r="E56" s="32"/>
      <x:c r="F56" s="32"/>
      <x:c r="G56" s="32"/>
      <x:c r="H56" s="36"/>
      <x:c r="I56" s="58" t="str">
        <x:f>IF(A56="","",Method_Settings!$B$5)</x:f>
      </x:c>
      <x:c r="J56" s="58" t="str">
        <x:f>IF(OR(A56="",H56=""),"",MAX(0,TODAY()-H56))</x:f>
      </x:c>
      <x:c r="K56" s="59" t="str">
        <x:f>IF(OR(A56="",H56="",I56&lt;=0),"",2^(-J56/I56))</x:f>
      </x:c>
      <x:c r="L56" s="60" t="str">
        <x:f>IF(COUNT(D56:G56)&lt;4,"",(D56*Method_Settings!$B$6+E56*Method_Settings!$B$7+F56*Method_Settings!$B$8+G56*Method_Settings!$B$9)/(4*SUM(Method_Settings!$B$6:$B$9))*100)</x:f>
      </x:c>
      <x:c r="M56" s="60" t="str">
        <x:f>IF(OR(L56="",K56=""),"",L56*K56)</x:f>
      </x:c>
      <x:c r="N56" s="32"/>
      <x:c r="O56" s="32"/>
      <x:c r="P56" s="32"/>
      <x:c r="Q56" s="32"/>
      <x:c r="R56" s="32"/>
      <x:c r="S56" s="60" t="str">
        <x:f>IF(COUNT(N56:R56)&lt;5,"",(N56*Method_Settings!$B$10+O56*Method_Settings!$B$11+P56*Method_Settings!$B$12+Q56*Method_Settings!$B$13+R56*Method_Settings!$B$14)/(4*SUM(Method_Settings!$B$10:$B$14))*100)</x:f>
      </x:c>
      <x:c r="T56" s="32"/>
      <x:c r="U56" s="32"/>
      <x:c r="V56" s="32"/>
      <x:c r="W56" s="32"/>
      <x:c r="X56" s="32"/>
      <x:c r="Y56" s="60" t="str">
        <x:f>IF(COUNT(T56:X56)&lt;5,"",(T56*Method_Settings!$B$15+U56*Method_Settings!$B$16+V56*Method_Settings!$B$17+W56*Method_Settings!$B$18+X56*Method_Settings!$B$19)/(4*SUM(Method_Settings!$B$15:$B$19))*100)</x:f>
      </x:c>
      <x:c r="Z56" s="64" t="str">
        <x:f>IF(OR(M56="",S56="",Y56=""),"",(M56/100)*(S56/100)*(Y56/100))</x:f>
      </x:c>
      <x:c r="AA56" s="32"/>
      <x:c r="AB56" s="32"/>
    </x:row>
    <x:row r="57">
      <x:c r="A57" s="32"/>
      <x:c r="B57" s="56" t="str">
        <x:f>IF(A57="","",IFERROR(INDEX(Stakeholders!$B$5:$B$104,MATCH(A57,Stakeholders!$A$5:$A$104,0)),""))</x:f>
      </x:c>
      <x:c r="C57" s="56" t="str">
        <x:f>IF(A57="","",IFERROR(INDEX(Stakeholders!$E$5:$E$104,MATCH(A57,Stakeholders!$A$5:$A$104,0)),""))</x:f>
      </x:c>
      <x:c r="D57" s="32"/>
      <x:c r="E57" s="32"/>
      <x:c r="F57" s="32"/>
      <x:c r="G57" s="32"/>
      <x:c r="H57" s="36"/>
      <x:c r="I57" s="58" t="str">
        <x:f>IF(A57="","",Method_Settings!$B$5)</x:f>
      </x:c>
      <x:c r="J57" s="58" t="str">
        <x:f>IF(OR(A57="",H57=""),"",MAX(0,TODAY()-H57))</x:f>
      </x:c>
      <x:c r="K57" s="59" t="str">
        <x:f>IF(OR(A57="",H57="",I57&lt;=0),"",2^(-J57/I57))</x:f>
      </x:c>
      <x:c r="L57" s="60" t="str">
        <x:f>IF(COUNT(D57:G57)&lt;4,"",(D57*Method_Settings!$B$6+E57*Method_Settings!$B$7+F57*Method_Settings!$B$8+G57*Method_Settings!$B$9)/(4*SUM(Method_Settings!$B$6:$B$9))*100)</x:f>
      </x:c>
      <x:c r="M57" s="60" t="str">
        <x:f>IF(OR(L57="",K57=""),"",L57*K57)</x:f>
      </x:c>
      <x:c r="N57" s="32"/>
      <x:c r="O57" s="32"/>
      <x:c r="P57" s="32"/>
      <x:c r="Q57" s="32"/>
      <x:c r="R57" s="32"/>
      <x:c r="S57" s="60" t="str">
        <x:f>IF(COUNT(N57:R57)&lt;5,"",(N57*Method_Settings!$B$10+O57*Method_Settings!$B$11+P57*Method_Settings!$B$12+Q57*Method_Settings!$B$13+R57*Method_Settings!$B$14)/(4*SUM(Method_Settings!$B$10:$B$14))*100)</x:f>
      </x:c>
      <x:c r="T57" s="32"/>
      <x:c r="U57" s="32"/>
      <x:c r="V57" s="32"/>
      <x:c r="W57" s="32"/>
      <x:c r="X57" s="32"/>
      <x:c r="Y57" s="60" t="str">
        <x:f>IF(COUNT(T57:X57)&lt;5,"",(T57*Method_Settings!$B$15+U57*Method_Settings!$B$16+V57*Method_Settings!$B$17+W57*Method_Settings!$B$18+X57*Method_Settings!$B$19)/(4*SUM(Method_Settings!$B$15:$B$19))*100)</x:f>
      </x:c>
      <x:c r="Z57" s="64" t="str">
        <x:f>IF(OR(M57="",S57="",Y57=""),"",(M57/100)*(S57/100)*(Y57/100))</x:f>
      </x:c>
      <x:c r="AA57" s="32"/>
      <x:c r="AB57" s="32"/>
    </x:row>
    <x:row r="58">
      <x:c r="A58" s="32"/>
      <x:c r="B58" s="56" t="str">
        <x:f>IF(A58="","",IFERROR(INDEX(Stakeholders!$B$5:$B$104,MATCH(A58,Stakeholders!$A$5:$A$104,0)),""))</x:f>
      </x:c>
      <x:c r="C58" s="56" t="str">
        <x:f>IF(A58="","",IFERROR(INDEX(Stakeholders!$E$5:$E$104,MATCH(A58,Stakeholders!$A$5:$A$104,0)),""))</x:f>
      </x:c>
      <x:c r="D58" s="32"/>
      <x:c r="E58" s="32"/>
      <x:c r="F58" s="32"/>
      <x:c r="G58" s="32"/>
      <x:c r="H58" s="36"/>
      <x:c r="I58" s="58" t="str">
        <x:f>IF(A58="","",Method_Settings!$B$5)</x:f>
      </x:c>
      <x:c r="J58" s="58" t="str">
        <x:f>IF(OR(A58="",H58=""),"",MAX(0,TODAY()-H58))</x:f>
      </x:c>
      <x:c r="K58" s="59" t="str">
        <x:f>IF(OR(A58="",H58="",I58&lt;=0),"",2^(-J58/I58))</x:f>
      </x:c>
      <x:c r="L58" s="60" t="str">
        <x:f>IF(COUNT(D58:G58)&lt;4,"",(D58*Method_Settings!$B$6+E58*Method_Settings!$B$7+F58*Method_Settings!$B$8+G58*Method_Settings!$B$9)/(4*SUM(Method_Settings!$B$6:$B$9))*100)</x:f>
      </x:c>
      <x:c r="M58" s="60" t="str">
        <x:f>IF(OR(L58="",K58=""),"",L58*K58)</x:f>
      </x:c>
      <x:c r="N58" s="32"/>
      <x:c r="O58" s="32"/>
      <x:c r="P58" s="32"/>
      <x:c r="Q58" s="32"/>
      <x:c r="R58" s="32"/>
      <x:c r="S58" s="60" t="str">
        <x:f>IF(COUNT(N58:R58)&lt;5,"",(N58*Method_Settings!$B$10+O58*Method_Settings!$B$11+P58*Method_Settings!$B$12+Q58*Method_Settings!$B$13+R58*Method_Settings!$B$14)/(4*SUM(Method_Settings!$B$10:$B$14))*100)</x:f>
      </x:c>
      <x:c r="T58" s="32"/>
      <x:c r="U58" s="32"/>
      <x:c r="V58" s="32"/>
      <x:c r="W58" s="32"/>
      <x:c r="X58" s="32"/>
      <x:c r="Y58" s="60" t="str">
        <x:f>IF(COUNT(T58:X58)&lt;5,"",(T58*Method_Settings!$B$15+U58*Method_Settings!$B$16+V58*Method_Settings!$B$17+W58*Method_Settings!$B$18+X58*Method_Settings!$B$19)/(4*SUM(Method_Settings!$B$15:$B$19))*100)</x:f>
      </x:c>
      <x:c r="Z58" s="64" t="str">
        <x:f>IF(OR(M58="",S58="",Y58=""),"",(M58/100)*(S58/100)*(Y58/100))</x:f>
      </x:c>
      <x:c r="AA58" s="32"/>
      <x:c r="AB58" s="32"/>
    </x:row>
    <x:row r="59">
      <x:c r="A59" s="32"/>
      <x:c r="B59" s="56" t="str">
        <x:f>IF(A59="","",IFERROR(INDEX(Stakeholders!$B$5:$B$104,MATCH(A59,Stakeholders!$A$5:$A$104,0)),""))</x:f>
      </x:c>
      <x:c r="C59" s="56" t="str">
        <x:f>IF(A59="","",IFERROR(INDEX(Stakeholders!$E$5:$E$104,MATCH(A59,Stakeholders!$A$5:$A$104,0)),""))</x:f>
      </x:c>
      <x:c r="D59" s="32"/>
      <x:c r="E59" s="32"/>
      <x:c r="F59" s="32"/>
      <x:c r="G59" s="32"/>
      <x:c r="H59" s="36"/>
      <x:c r="I59" s="58" t="str">
        <x:f>IF(A59="","",Method_Settings!$B$5)</x:f>
      </x:c>
      <x:c r="J59" s="58" t="str">
        <x:f>IF(OR(A59="",H59=""),"",MAX(0,TODAY()-H59))</x:f>
      </x:c>
      <x:c r="K59" s="59" t="str">
        <x:f>IF(OR(A59="",H59="",I59&lt;=0),"",2^(-J59/I59))</x:f>
      </x:c>
      <x:c r="L59" s="60" t="str">
        <x:f>IF(COUNT(D59:G59)&lt;4,"",(D59*Method_Settings!$B$6+E59*Method_Settings!$B$7+F59*Method_Settings!$B$8+G59*Method_Settings!$B$9)/(4*SUM(Method_Settings!$B$6:$B$9))*100)</x:f>
      </x:c>
      <x:c r="M59" s="60" t="str">
        <x:f>IF(OR(L59="",K59=""),"",L59*K59)</x:f>
      </x:c>
      <x:c r="N59" s="32"/>
      <x:c r="O59" s="32"/>
      <x:c r="P59" s="32"/>
      <x:c r="Q59" s="32"/>
      <x:c r="R59" s="32"/>
      <x:c r="S59" s="60" t="str">
        <x:f>IF(COUNT(N59:R59)&lt;5,"",(N59*Method_Settings!$B$10+O59*Method_Settings!$B$11+P59*Method_Settings!$B$12+Q59*Method_Settings!$B$13+R59*Method_Settings!$B$14)/(4*SUM(Method_Settings!$B$10:$B$14))*100)</x:f>
      </x:c>
      <x:c r="T59" s="32"/>
      <x:c r="U59" s="32"/>
      <x:c r="V59" s="32"/>
      <x:c r="W59" s="32"/>
      <x:c r="X59" s="32"/>
      <x:c r="Y59" s="60" t="str">
        <x:f>IF(COUNT(T59:X59)&lt;5,"",(T59*Method_Settings!$B$15+U59*Method_Settings!$B$16+V59*Method_Settings!$B$17+W59*Method_Settings!$B$18+X59*Method_Settings!$B$19)/(4*SUM(Method_Settings!$B$15:$B$19))*100)</x:f>
      </x:c>
      <x:c r="Z59" s="64" t="str">
        <x:f>IF(OR(M59="",S59="",Y59=""),"",(M59/100)*(S59/100)*(Y59/100))</x:f>
      </x:c>
      <x:c r="AA59" s="32"/>
      <x:c r="AB59" s="32"/>
    </x:row>
    <x:row r="60">
      <x:c r="A60" s="32"/>
      <x:c r="B60" s="56" t="str">
        <x:f>IF(A60="","",IFERROR(INDEX(Stakeholders!$B$5:$B$104,MATCH(A60,Stakeholders!$A$5:$A$104,0)),""))</x:f>
      </x:c>
      <x:c r="C60" s="56" t="str">
        <x:f>IF(A60="","",IFERROR(INDEX(Stakeholders!$E$5:$E$104,MATCH(A60,Stakeholders!$A$5:$A$104,0)),""))</x:f>
      </x:c>
      <x:c r="D60" s="32"/>
      <x:c r="E60" s="32"/>
      <x:c r="F60" s="32"/>
      <x:c r="G60" s="32"/>
      <x:c r="H60" s="36"/>
      <x:c r="I60" s="58" t="str">
        <x:f>IF(A60="","",Method_Settings!$B$5)</x:f>
      </x:c>
      <x:c r="J60" s="58" t="str">
        <x:f>IF(OR(A60="",H60=""),"",MAX(0,TODAY()-H60))</x:f>
      </x:c>
      <x:c r="K60" s="59" t="str">
        <x:f>IF(OR(A60="",H60="",I60&lt;=0),"",2^(-J60/I60))</x:f>
      </x:c>
      <x:c r="L60" s="60" t="str">
        <x:f>IF(COUNT(D60:G60)&lt;4,"",(D60*Method_Settings!$B$6+E60*Method_Settings!$B$7+F60*Method_Settings!$B$8+G60*Method_Settings!$B$9)/(4*SUM(Method_Settings!$B$6:$B$9))*100)</x:f>
      </x:c>
      <x:c r="M60" s="60" t="str">
        <x:f>IF(OR(L60="",K60=""),"",L60*K60)</x:f>
      </x:c>
      <x:c r="N60" s="32"/>
      <x:c r="O60" s="32"/>
      <x:c r="P60" s="32"/>
      <x:c r="Q60" s="32"/>
      <x:c r="R60" s="32"/>
      <x:c r="S60" s="60" t="str">
        <x:f>IF(COUNT(N60:R60)&lt;5,"",(N60*Method_Settings!$B$10+O60*Method_Settings!$B$11+P60*Method_Settings!$B$12+Q60*Method_Settings!$B$13+R60*Method_Settings!$B$14)/(4*SUM(Method_Settings!$B$10:$B$14))*100)</x:f>
      </x:c>
      <x:c r="T60" s="32"/>
      <x:c r="U60" s="32"/>
      <x:c r="V60" s="32"/>
      <x:c r="W60" s="32"/>
      <x:c r="X60" s="32"/>
      <x:c r="Y60" s="60" t="str">
        <x:f>IF(COUNT(T60:X60)&lt;5,"",(T60*Method_Settings!$B$15+U60*Method_Settings!$B$16+V60*Method_Settings!$B$17+W60*Method_Settings!$B$18+X60*Method_Settings!$B$19)/(4*SUM(Method_Settings!$B$15:$B$19))*100)</x:f>
      </x:c>
      <x:c r="Z60" s="64" t="str">
        <x:f>IF(OR(M60="",S60="",Y60=""),"",(M60/100)*(S60/100)*(Y60/100))</x:f>
      </x:c>
      <x:c r="AA60" s="32"/>
      <x:c r="AB60" s="32"/>
    </x:row>
    <x:row r="61">
      <x:c r="A61" s="32"/>
      <x:c r="B61" s="56" t="str">
        <x:f>IF(A61="","",IFERROR(INDEX(Stakeholders!$B$5:$B$104,MATCH(A61,Stakeholders!$A$5:$A$104,0)),""))</x:f>
      </x:c>
      <x:c r="C61" s="56" t="str">
        <x:f>IF(A61="","",IFERROR(INDEX(Stakeholders!$E$5:$E$104,MATCH(A61,Stakeholders!$A$5:$A$104,0)),""))</x:f>
      </x:c>
      <x:c r="D61" s="32"/>
      <x:c r="E61" s="32"/>
      <x:c r="F61" s="32"/>
      <x:c r="G61" s="32"/>
      <x:c r="H61" s="36"/>
      <x:c r="I61" s="58" t="str">
        <x:f>IF(A61="","",Method_Settings!$B$5)</x:f>
      </x:c>
      <x:c r="J61" s="58" t="str">
        <x:f>IF(OR(A61="",H61=""),"",MAX(0,TODAY()-H61))</x:f>
      </x:c>
      <x:c r="K61" s="59" t="str">
        <x:f>IF(OR(A61="",H61="",I61&lt;=0),"",2^(-J61/I61))</x:f>
      </x:c>
      <x:c r="L61" s="60" t="str">
        <x:f>IF(COUNT(D61:G61)&lt;4,"",(D61*Method_Settings!$B$6+E61*Method_Settings!$B$7+F61*Method_Settings!$B$8+G61*Method_Settings!$B$9)/(4*SUM(Method_Settings!$B$6:$B$9))*100)</x:f>
      </x:c>
      <x:c r="M61" s="60" t="str">
        <x:f>IF(OR(L61="",K61=""),"",L61*K61)</x:f>
      </x:c>
      <x:c r="N61" s="32"/>
      <x:c r="O61" s="32"/>
      <x:c r="P61" s="32"/>
      <x:c r="Q61" s="32"/>
      <x:c r="R61" s="32"/>
      <x:c r="S61" s="60" t="str">
        <x:f>IF(COUNT(N61:R61)&lt;5,"",(N61*Method_Settings!$B$10+O61*Method_Settings!$B$11+P61*Method_Settings!$B$12+Q61*Method_Settings!$B$13+R61*Method_Settings!$B$14)/(4*SUM(Method_Settings!$B$10:$B$14))*100)</x:f>
      </x:c>
      <x:c r="T61" s="32"/>
      <x:c r="U61" s="32"/>
      <x:c r="V61" s="32"/>
      <x:c r="W61" s="32"/>
      <x:c r="X61" s="32"/>
      <x:c r="Y61" s="60" t="str">
        <x:f>IF(COUNT(T61:X61)&lt;5,"",(T61*Method_Settings!$B$15+U61*Method_Settings!$B$16+V61*Method_Settings!$B$17+W61*Method_Settings!$B$18+X61*Method_Settings!$B$19)/(4*SUM(Method_Settings!$B$15:$B$19))*100)</x:f>
      </x:c>
      <x:c r="Z61" s="64" t="str">
        <x:f>IF(OR(M61="",S61="",Y61=""),"",(M61/100)*(S61/100)*(Y61/100))</x:f>
      </x:c>
      <x:c r="AA61" s="32"/>
      <x:c r="AB61" s="32"/>
    </x:row>
    <x:row r="62">
      <x:c r="A62" s="32"/>
      <x:c r="B62" s="56" t="str">
        <x:f>IF(A62="","",IFERROR(INDEX(Stakeholders!$B$5:$B$104,MATCH(A62,Stakeholders!$A$5:$A$104,0)),""))</x:f>
      </x:c>
      <x:c r="C62" s="56" t="str">
        <x:f>IF(A62="","",IFERROR(INDEX(Stakeholders!$E$5:$E$104,MATCH(A62,Stakeholders!$A$5:$A$104,0)),""))</x:f>
      </x:c>
      <x:c r="D62" s="32"/>
      <x:c r="E62" s="32"/>
      <x:c r="F62" s="32"/>
      <x:c r="G62" s="32"/>
      <x:c r="H62" s="36"/>
      <x:c r="I62" s="58" t="str">
        <x:f>IF(A62="","",Method_Settings!$B$5)</x:f>
      </x:c>
      <x:c r="J62" s="58" t="str">
        <x:f>IF(OR(A62="",H62=""),"",MAX(0,TODAY()-H62))</x:f>
      </x:c>
      <x:c r="K62" s="59" t="str">
        <x:f>IF(OR(A62="",H62="",I62&lt;=0),"",2^(-J62/I62))</x:f>
      </x:c>
      <x:c r="L62" s="60" t="str">
        <x:f>IF(COUNT(D62:G62)&lt;4,"",(D62*Method_Settings!$B$6+E62*Method_Settings!$B$7+F62*Method_Settings!$B$8+G62*Method_Settings!$B$9)/(4*SUM(Method_Settings!$B$6:$B$9))*100)</x:f>
      </x:c>
      <x:c r="M62" s="60" t="str">
        <x:f>IF(OR(L62="",K62=""),"",L62*K62)</x:f>
      </x:c>
      <x:c r="N62" s="32"/>
      <x:c r="O62" s="32"/>
      <x:c r="P62" s="32"/>
      <x:c r="Q62" s="32"/>
      <x:c r="R62" s="32"/>
      <x:c r="S62" s="60" t="str">
        <x:f>IF(COUNT(N62:R62)&lt;5,"",(N62*Method_Settings!$B$10+O62*Method_Settings!$B$11+P62*Method_Settings!$B$12+Q62*Method_Settings!$B$13+R62*Method_Settings!$B$14)/(4*SUM(Method_Settings!$B$10:$B$14))*100)</x:f>
      </x:c>
      <x:c r="T62" s="32"/>
      <x:c r="U62" s="32"/>
      <x:c r="V62" s="32"/>
      <x:c r="W62" s="32"/>
      <x:c r="X62" s="32"/>
      <x:c r="Y62" s="60" t="str">
        <x:f>IF(COUNT(T62:X62)&lt;5,"",(T62*Method_Settings!$B$15+U62*Method_Settings!$B$16+V62*Method_Settings!$B$17+W62*Method_Settings!$B$18+X62*Method_Settings!$B$19)/(4*SUM(Method_Settings!$B$15:$B$19))*100)</x:f>
      </x:c>
      <x:c r="Z62" s="64" t="str">
        <x:f>IF(OR(M62="",S62="",Y62=""),"",(M62/100)*(S62/100)*(Y62/100))</x:f>
      </x:c>
      <x:c r="AA62" s="32"/>
      <x:c r="AB62" s="32"/>
    </x:row>
    <x:row r="63">
      <x:c r="A63" s="32"/>
      <x:c r="B63" s="56" t="str">
        <x:f>IF(A63="","",IFERROR(INDEX(Stakeholders!$B$5:$B$104,MATCH(A63,Stakeholders!$A$5:$A$104,0)),""))</x:f>
      </x:c>
      <x:c r="C63" s="56" t="str">
        <x:f>IF(A63="","",IFERROR(INDEX(Stakeholders!$E$5:$E$104,MATCH(A63,Stakeholders!$A$5:$A$104,0)),""))</x:f>
      </x:c>
      <x:c r="D63" s="32"/>
      <x:c r="E63" s="32"/>
      <x:c r="F63" s="32"/>
      <x:c r="G63" s="32"/>
      <x:c r="H63" s="36"/>
      <x:c r="I63" s="58" t="str">
        <x:f>IF(A63="","",Method_Settings!$B$5)</x:f>
      </x:c>
      <x:c r="J63" s="58" t="str">
        <x:f>IF(OR(A63="",H63=""),"",MAX(0,TODAY()-H63))</x:f>
      </x:c>
      <x:c r="K63" s="59" t="str">
        <x:f>IF(OR(A63="",H63="",I63&lt;=0),"",2^(-J63/I63))</x:f>
      </x:c>
      <x:c r="L63" s="60" t="str">
        <x:f>IF(COUNT(D63:G63)&lt;4,"",(D63*Method_Settings!$B$6+E63*Method_Settings!$B$7+F63*Method_Settings!$B$8+G63*Method_Settings!$B$9)/(4*SUM(Method_Settings!$B$6:$B$9))*100)</x:f>
      </x:c>
      <x:c r="M63" s="60" t="str">
        <x:f>IF(OR(L63="",K63=""),"",L63*K63)</x:f>
      </x:c>
      <x:c r="N63" s="32"/>
      <x:c r="O63" s="32"/>
      <x:c r="P63" s="32"/>
      <x:c r="Q63" s="32"/>
      <x:c r="R63" s="32"/>
      <x:c r="S63" s="60" t="str">
        <x:f>IF(COUNT(N63:R63)&lt;5,"",(N63*Method_Settings!$B$10+O63*Method_Settings!$B$11+P63*Method_Settings!$B$12+Q63*Method_Settings!$B$13+R63*Method_Settings!$B$14)/(4*SUM(Method_Settings!$B$10:$B$14))*100)</x:f>
      </x:c>
      <x:c r="T63" s="32"/>
      <x:c r="U63" s="32"/>
      <x:c r="V63" s="32"/>
      <x:c r="W63" s="32"/>
      <x:c r="X63" s="32"/>
      <x:c r="Y63" s="60" t="str">
        <x:f>IF(COUNT(T63:X63)&lt;5,"",(T63*Method_Settings!$B$15+U63*Method_Settings!$B$16+V63*Method_Settings!$B$17+W63*Method_Settings!$B$18+X63*Method_Settings!$B$19)/(4*SUM(Method_Settings!$B$15:$B$19))*100)</x:f>
      </x:c>
      <x:c r="Z63" s="64" t="str">
        <x:f>IF(OR(M63="",S63="",Y63=""),"",(M63/100)*(S63/100)*(Y63/100))</x:f>
      </x:c>
      <x:c r="AA63" s="32"/>
      <x:c r="AB63" s="32"/>
    </x:row>
    <x:row r="64">
      <x:c r="A64" s="32"/>
      <x:c r="B64" s="56" t="str">
        <x:f>IF(A64="","",IFERROR(INDEX(Stakeholders!$B$5:$B$104,MATCH(A64,Stakeholders!$A$5:$A$104,0)),""))</x:f>
      </x:c>
      <x:c r="C64" s="56" t="str">
        <x:f>IF(A64="","",IFERROR(INDEX(Stakeholders!$E$5:$E$104,MATCH(A64,Stakeholders!$A$5:$A$104,0)),""))</x:f>
      </x:c>
      <x:c r="D64" s="32"/>
      <x:c r="E64" s="32"/>
      <x:c r="F64" s="32"/>
      <x:c r="G64" s="32"/>
      <x:c r="H64" s="36"/>
      <x:c r="I64" s="58" t="str">
        <x:f>IF(A64="","",Method_Settings!$B$5)</x:f>
      </x:c>
      <x:c r="J64" s="58" t="str">
        <x:f>IF(OR(A64="",H64=""),"",MAX(0,TODAY()-H64))</x:f>
      </x:c>
      <x:c r="K64" s="59" t="str">
        <x:f>IF(OR(A64="",H64="",I64&lt;=0),"",2^(-J64/I64))</x:f>
      </x:c>
      <x:c r="L64" s="60" t="str">
        <x:f>IF(COUNT(D64:G64)&lt;4,"",(D64*Method_Settings!$B$6+E64*Method_Settings!$B$7+F64*Method_Settings!$B$8+G64*Method_Settings!$B$9)/(4*SUM(Method_Settings!$B$6:$B$9))*100)</x:f>
      </x:c>
      <x:c r="M64" s="60" t="str">
        <x:f>IF(OR(L64="",K64=""),"",L64*K64)</x:f>
      </x:c>
      <x:c r="N64" s="32"/>
      <x:c r="O64" s="32"/>
      <x:c r="P64" s="32"/>
      <x:c r="Q64" s="32"/>
      <x:c r="R64" s="32"/>
      <x:c r="S64" s="60" t="str">
        <x:f>IF(COUNT(N64:R64)&lt;5,"",(N64*Method_Settings!$B$10+O64*Method_Settings!$B$11+P64*Method_Settings!$B$12+Q64*Method_Settings!$B$13+R64*Method_Settings!$B$14)/(4*SUM(Method_Settings!$B$10:$B$14))*100)</x:f>
      </x:c>
      <x:c r="T64" s="32"/>
      <x:c r="U64" s="32"/>
      <x:c r="V64" s="32"/>
      <x:c r="W64" s="32"/>
      <x:c r="X64" s="32"/>
      <x:c r="Y64" s="60" t="str">
        <x:f>IF(COUNT(T64:X64)&lt;5,"",(T64*Method_Settings!$B$15+U64*Method_Settings!$B$16+V64*Method_Settings!$B$17+W64*Method_Settings!$B$18+X64*Method_Settings!$B$19)/(4*SUM(Method_Settings!$B$15:$B$19))*100)</x:f>
      </x:c>
      <x:c r="Z64" s="64" t="str">
        <x:f>IF(OR(M64="",S64="",Y64=""),"",(M64/100)*(S64/100)*(Y64/100))</x:f>
      </x:c>
      <x:c r="AA64" s="32"/>
      <x:c r="AB64" s="32"/>
    </x:row>
    <x:row r="65">
      <x:c r="A65" s="32"/>
      <x:c r="B65" s="56" t="str">
        <x:f>IF(A65="","",IFERROR(INDEX(Stakeholders!$B$5:$B$104,MATCH(A65,Stakeholders!$A$5:$A$104,0)),""))</x:f>
      </x:c>
      <x:c r="C65" s="56" t="str">
        <x:f>IF(A65="","",IFERROR(INDEX(Stakeholders!$E$5:$E$104,MATCH(A65,Stakeholders!$A$5:$A$104,0)),""))</x:f>
      </x:c>
      <x:c r="D65" s="32"/>
      <x:c r="E65" s="32"/>
      <x:c r="F65" s="32"/>
      <x:c r="G65" s="32"/>
      <x:c r="H65" s="36"/>
      <x:c r="I65" s="58" t="str">
        <x:f>IF(A65="","",Method_Settings!$B$5)</x:f>
      </x:c>
      <x:c r="J65" s="58" t="str">
        <x:f>IF(OR(A65="",H65=""),"",MAX(0,TODAY()-H65))</x:f>
      </x:c>
      <x:c r="K65" s="59" t="str">
        <x:f>IF(OR(A65="",H65="",I65&lt;=0),"",2^(-J65/I65))</x:f>
      </x:c>
      <x:c r="L65" s="60" t="str">
        <x:f>IF(COUNT(D65:G65)&lt;4,"",(D65*Method_Settings!$B$6+E65*Method_Settings!$B$7+F65*Method_Settings!$B$8+G65*Method_Settings!$B$9)/(4*SUM(Method_Settings!$B$6:$B$9))*100)</x:f>
      </x:c>
      <x:c r="M65" s="60" t="str">
        <x:f>IF(OR(L65="",K65=""),"",L65*K65)</x:f>
      </x:c>
      <x:c r="N65" s="32"/>
      <x:c r="O65" s="32"/>
      <x:c r="P65" s="32"/>
      <x:c r="Q65" s="32"/>
      <x:c r="R65" s="32"/>
      <x:c r="S65" s="60" t="str">
        <x:f>IF(COUNT(N65:R65)&lt;5,"",(N65*Method_Settings!$B$10+O65*Method_Settings!$B$11+P65*Method_Settings!$B$12+Q65*Method_Settings!$B$13+R65*Method_Settings!$B$14)/(4*SUM(Method_Settings!$B$10:$B$14))*100)</x:f>
      </x:c>
      <x:c r="T65" s="32"/>
      <x:c r="U65" s="32"/>
      <x:c r="V65" s="32"/>
      <x:c r="W65" s="32"/>
      <x:c r="X65" s="32"/>
      <x:c r="Y65" s="60" t="str">
        <x:f>IF(COUNT(T65:X65)&lt;5,"",(T65*Method_Settings!$B$15+U65*Method_Settings!$B$16+V65*Method_Settings!$B$17+W65*Method_Settings!$B$18+X65*Method_Settings!$B$19)/(4*SUM(Method_Settings!$B$15:$B$19))*100)</x:f>
      </x:c>
      <x:c r="Z65" s="64" t="str">
        <x:f>IF(OR(M65="",S65="",Y65=""),"",(M65/100)*(S65/100)*(Y65/100))</x:f>
      </x:c>
      <x:c r="AA65" s="32"/>
      <x:c r="AB65" s="32"/>
    </x:row>
    <x:row r="66">
      <x:c r="A66" s="32"/>
      <x:c r="B66" s="56" t="str">
        <x:f>IF(A66="","",IFERROR(INDEX(Stakeholders!$B$5:$B$104,MATCH(A66,Stakeholders!$A$5:$A$104,0)),""))</x:f>
      </x:c>
      <x:c r="C66" s="56" t="str">
        <x:f>IF(A66="","",IFERROR(INDEX(Stakeholders!$E$5:$E$104,MATCH(A66,Stakeholders!$A$5:$A$104,0)),""))</x:f>
      </x:c>
      <x:c r="D66" s="32"/>
      <x:c r="E66" s="32"/>
      <x:c r="F66" s="32"/>
      <x:c r="G66" s="32"/>
      <x:c r="H66" s="36"/>
      <x:c r="I66" s="58" t="str">
        <x:f>IF(A66="","",Method_Settings!$B$5)</x:f>
      </x:c>
      <x:c r="J66" s="58" t="str">
        <x:f>IF(OR(A66="",H66=""),"",MAX(0,TODAY()-H66))</x:f>
      </x:c>
      <x:c r="K66" s="59" t="str">
        <x:f>IF(OR(A66="",H66="",I66&lt;=0),"",2^(-J66/I66))</x:f>
      </x:c>
      <x:c r="L66" s="60" t="str">
        <x:f>IF(COUNT(D66:G66)&lt;4,"",(D66*Method_Settings!$B$6+E66*Method_Settings!$B$7+F66*Method_Settings!$B$8+G66*Method_Settings!$B$9)/(4*SUM(Method_Settings!$B$6:$B$9))*100)</x:f>
      </x:c>
      <x:c r="M66" s="60" t="str">
        <x:f>IF(OR(L66="",K66=""),"",L66*K66)</x:f>
      </x:c>
      <x:c r="N66" s="32"/>
      <x:c r="O66" s="32"/>
      <x:c r="P66" s="32"/>
      <x:c r="Q66" s="32"/>
      <x:c r="R66" s="32"/>
      <x:c r="S66" s="60" t="str">
        <x:f>IF(COUNT(N66:R66)&lt;5,"",(N66*Method_Settings!$B$10+O66*Method_Settings!$B$11+P66*Method_Settings!$B$12+Q66*Method_Settings!$B$13+R66*Method_Settings!$B$14)/(4*SUM(Method_Settings!$B$10:$B$14))*100)</x:f>
      </x:c>
      <x:c r="T66" s="32"/>
      <x:c r="U66" s="32"/>
      <x:c r="V66" s="32"/>
      <x:c r="W66" s="32"/>
      <x:c r="X66" s="32"/>
      <x:c r="Y66" s="60" t="str">
        <x:f>IF(COUNT(T66:X66)&lt;5,"",(T66*Method_Settings!$B$15+U66*Method_Settings!$B$16+V66*Method_Settings!$B$17+W66*Method_Settings!$B$18+X66*Method_Settings!$B$19)/(4*SUM(Method_Settings!$B$15:$B$19))*100)</x:f>
      </x:c>
      <x:c r="Z66" s="64" t="str">
        <x:f>IF(OR(M66="",S66="",Y66=""),"",(M66/100)*(S66/100)*(Y66/100))</x:f>
      </x:c>
      <x:c r="AA66" s="32"/>
      <x:c r="AB66" s="32"/>
    </x:row>
    <x:row r="67">
      <x:c r="A67" s="32"/>
      <x:c r="B67" s="56" t="str">
        <x:f>IF(A67="","",IFERROR(INDEX(Stakeholders!$B$5:$B$104,MATCH(A67,Stakeholders!$A$5:$A$104,0)),""))</x:f>
      </x:c>
      <x:c r="C67" s="56" t="str">
        <x:f>IF(A67="","",IFERROR(INDEX(Stakeholders!$E$5:$E$104,MATCH(A67,Stakeholders!$A$5:$A$104,0)),""))</x:f>
      </x:c>
      <x:c r="D67" s="32"/>
      <x:c r="E67" s="32"/>
      <x:c r="F67" s="32"/>
      <x:c r="G67" s="32"/>
      <x:c r="H67" s="36"/>
      <x:c r="I67" s="58" t="str">
        <x:f>IF(A67="","",Method_Settings!$B$5)</x:f>
      </x:c>
      <x:c r="J67" s="58" t="str">
        <x:f>IF(OR(A67="",H67=""),"",MAX(0,TODAY()-H67))</x:f>
      </x:c>
      <x:c r="K67" s="59" t="str">
        <x:f>IF(OR(A67="",H67="",I67&lt;=0),"",2^(-J67/I67))</x:f>
      </x:c>
      <x:c r="L67" s="60" t="str">
        <x:f>IF(COUNT(D67:G67)&lt;4,"",(D67*Method_Settings!$B$6+E67*Method_Settings!$B$7+F67*Method_Settings!$B$8+G67*Method_Settings!$B$9)/(4*SUM(Method_Settings!$B$6:$B$9))*100)</x:f>
      </x:c>
      <x:c r="M67" s="60" t="str">
        <x:f>IF(OR(L67="",K67=""),"",L67*K67)</x:f>
      </x:c>
      <x:c r="N67" s="32"/>
      <x:c r="O67" s="32"/>
      <x:c r="P67" s="32"/>
      <x:c r="Q67" s="32"/>
      <x:c r="R67" s="32"/>
      <x:c r="S67" s="60" t="str">
        <x:f>IF(COUNT(N67:R67)&lt;5,"",(N67*Method_Settings!$B$10+O67*Method_Settings!$B$11+P67*Method_Settings!$B$12+Q67*Method_Settings!$B$13+R67*Method_Settings!$B$14)/(4*SUM(Method_Settings!$B$10:$B$14))*100)</x:f>
      </x:c>
      <x:c r="T67" s="32"/>
      <x:c r="U67" s="32"/>
      <x:c r="V67" s="32"/>
      <x:c r="W67" s="32"/>
      <x:c r="X67" s="32"/>
      <x:c r="Y67" s="60" t="str">
        <x:f>IF(COUNT(T67:X67)&lt;5,"",(T67*Method_Settings!$B$15+U67*Method_Settings!$B$16+V67*Method_Settings!$B$17+W67*Method_Settings!$B$18+X67*Method_Settings!$B$19)/(4*SUM(Method_Settings!$B$15:$B$19))*100)</x:f>
      </x:c>
      <x:c r="Z67" s="64" t="str">
        <x:f>IF(OR(M67="",S67="",Y67=""),"",(M67/100)*(S67/100)*(Y67/100))</x:f>
      </x:c>
      <x:c r="AA67" s="32"/>
      <x:c r="AB67" s="32"/>
    </x:row>
    <x:row r="68">
      <x:c r="A68" s="32"/>
      <x:c r="B68" s="56" t="str">
        <x:f>IF(A68="","",IFERROR(INDEX(Stakeholders!$B$5:$B$104,MATCH(A68,Stakeholders!$A$5:$A$104,0)),""))</x:f>
      </x:c>
      <x:c r="C68" s="56" t="str">
        <x:f>IF(A68="","",IFERROR(INDEX(Stakeholders!$E$5:$E$104,MATCH(A68,Stakeholders!$A$5:$A$104,0)),""))</x:f>
      </x:c>
      <x:c r="D68" s="32"/>
      <x:c r="E68" s="32"/>
      <x:c r="F68" s="32"/>
      <x:c r="G68" s="32"/>
      <x:c r="H68" s="36"/>
      <x:c r="I68" s="58" t="str">
        <x:f>IF(A68="","",Method_Settings!$B$5)</x:f>
      </x:c>
      <x:c r="J68" s="58" t="str">
        <x:f>IF(OR(A68="",H68=""),"",MAX(0,TODAY()-H68))</x:f>
      </x:c>
      <x:c r="K68" s="59" t="str">
        <x:f>IF(OR(A68="",H68="",I68&lt;=0),"",2^(-J68/I68))</x:f>
      </x:c>
      <x:c r="L68" s="60" t="str">
        <x:f>IF(COUNT(D68:G68)&lt;4,"",(D68*Method_Settings!$B$6+E68*Method_Settings!$B$7+F68*Method_Settings!$B$8+G68*Method_Settings!$B$9)/(4*SUM(Method_Settings!$B$6:$B$9))*100)</x:f>
      </x:c>
      <x:c r="M68" s="60" t="str">
        <x:f>IF(OR(L68="",K68=""),"",L68*K68)</x:f>
      </x:c>
      <x:c r="N68" s="32"/>
      <x:c r="O68" s="32"/>
      <x:c r="P68" s="32"/>
      <x:c r="Q68" s="32"/>
      <x:c r="R68" s="32"/>
      <x:c r="S68" s="60" t="str">
        <x:f>IF(COUNT(N68:R68)&lt;5,"",(N68*Method_Settings!$B$10+O68*Method_Settings!$B$11+P68*Method_Settings!$B$12+Q68*Method_Settings!$B$13+R68*Method_Settings!$B$14)/(4*SUM(Method_Settings!$B$10:$B$14))*100)</x:f>
      </x:c>
      <x:c r="T68" s="32"/>
      <x:c r="U68" s="32"/>
      <x:c r="V68" s="32"/>
      <x:c r="W68" s="32"/>
      <x:c r="X68" s="32"/>
      <x:c r="Y68" s="60" t="str">
        <x:f>IF(COUNT(T68:X68)&lt;5,"",(T68*Method_Settings!$B$15+U68*Method_Settings!$B$16+V68*Method_Settings!$B$17+W68*Method_Settings!$B$18+X68*Method_Settings!$B$19)/(4*SUM(Method_Settings!$B$15:$B$19))*100)</x:f>
      </x:c>
      <x:c r="Z68" s="64" t="str">
        <x:f>IF(OR(M68="",S68="",Y68=""),"",(M68/100)*(S68/100)*(Y68/100))</x:f>
      </x:c>
      <x:c r="AA68" s="32"/>
      <x:c r="AB68" s="32"/>
    </x:row>
    <x:row r="69">
      <x:c r="A69" s="32"/>
      <x:c r="B69" s="56" t="str">
        <x:f>IF(A69="","",IFERROR(INDEX(Stakeholders!$B$5:$B$104,MATCH(A69,Stakeholders!$A$5:$A$104,0)),""))</x:f>
      </x:c>
      <x:c r="C69" s="56" t="str">
        <x:f>IF(A69="","",IFERROR(INDEX(Stakeholders!$E$5:$E$104,MATCH(A69,Stakeholders!$A$5:$A$104,0)),""))</x:f>
      </x:c>
      <x:c r="D69" s="32"/>
      <x:c r="E69" s="32"/>
      <x:c r="F69" s="32"/>
      <x:c r="G69" s="32"/>
      <x:c r="H69" s="36"/>
      <x:c r="I69" s="58" t="str">
        <x:f>IF(A69="","",Method_Settings!$B$5)</x:f>
      </x:c>
      <x:c r="J69" s="58" t="str">
        <x:f>IF(OR(A69="",H69=""),"",MAX(0,TODAY()-H69))</x:f>
      </x:c>
      <x:c r="K69" s="59" t="str">
        <x:f>IF(OR(A69="",H69="",I69&lt;=0),"",2^(-J69/I69))</x:f>
      </x:c>
      <x:c r="L69" s="60" t="str">
        <x:f>IF(COUNT(D69:G69)&lt;4,"",(D69*Method_Settings!$B$6+E69*Method_Settings!$B$7+F69*Method_Settings!$B$8+G69*Method_Settings!$B$9)/(4*SUM(Method_Settings!$B$6:$B$9))*100)</x:f>
      </x:c>
      <x:c r="M69" s="60" t="str">
        <x:f>IF(OR(L69="",K69=""),"",L69*K69)</x:f>
      </x:c>
      <x:c r="N69" s="32"/>
      <x:c r="O69" s="32"/>
      <x:c r="P69" s="32"/>
      <x:c r="Q69" s="32"/>
      <x:c r="R69" s="32"/>
      <x:c r="S69" s="60" t="str">
        <x:f>IF(COUNT(N69:R69)&lt;5,"",(N69*Method_Settings!$B$10+O69*Method_Settings!$B$11+P69*Method_Settings!$B$12+Q69*Method_Settings!$B$13+R69*Method_Settings!$B$14)/(4*SUM(Method_Settings!$B$10:$B$14))*100)</x:f>
      </x:c>
      <x:c r="T69" s="32"/>
      <x:c r="U69" s="32"/>
      <x:c r="V69" s="32"/>
      <x:c r="W69" s="32"/>
      <x:c r="X69" s="32"/>
      <x:c r="Y69" s="60" t="str">
        <x:f>IF(COUNT(T69:X69)&lt;5,"",(T69*Method_Settings!$B$15+U69*Method_Settings!$B$16+V69*Method_Settings!$B$17+W69*Method_Settings!$B$18+X69*Method_Settings!$B$19)/(4*SUM(Method_Settings!$B$15:$B$19))*100)</x:f>
      </x:c>
      <x:c r="Z69" s="64" t="str">
        <x:f>IF(OR(M69="",S69="",Y69=""),"",(M69/100)*(S69/100)*(Y69/100))</x:f>
      </x:c>
      <x:c r="AA69" s="32"/>
      <x:c r="AB69" s="32"/>
    </x:row>
    <x:row r="70">
      <x:c r="A70" s="32"/>
      <x:c r="B70" s="56" t="str">
        <x:f>IF(A70="","",IFERROR(INDEX(Stakeholders!$B$5:$B$104,MATCH(A70,Stakeholders!$A$5:$A$104,0)),""))</x:f>
      </x:c>
      <x:c r="C70" s="56" t="str">
        <x:f>IF(A70="","",IFERROR(INDEX(Stakeholders!$E$5:$E$104,MATCH(A70,Stakeholders!$A$5:$A$104,0)),""))</x:f>
      </x:c>
      <x:c r="D70" s="32"/>
      <x:c r="E70" s="32"/>
      <x:c r="F70" s="32"/>
      <x:c r="G70" s="32"/>
      <x:c r="H70" s="36"/>
      <x:c r="I70" s="58" t="str">
        <x:f>IF(A70="","",Method_Settings!$B$5)</x:f>
      </x:c>
      <x:c r="J70" s="58" t="str">
        <x:f>IF(OR(A70="",H70=""),"",MAX(0,TODAY()-H70))</x:f>
      </x:c>
      <x:c r="K70" s="59" t="str">
        <x:f>IF(OR(A70="",H70="",I70&lt;=0),"",2^(-J70/I70))</x:f>
      </x:c>
      <x:c r="L70" s="60" t="str">
        <x:f>IF(COUNT(D70:G70)&lt;4,"",(D70*Method_Settings!$B$6+E70*Method_Settings!$B$7+F70*Method_Settings!$B$8+G70*Method_Settings!$B$9)/(4*SUM(Method_Settings!$B$6:$B$9))*100)</x:f>
      </x:c>
      <x:c r="M70" s="60" t="str">
        <x:f>IF(OR(L70="",K70=""),"",L70*K70)</x:f>
      </x:c>
      <x:c r="N70" s="32"/>
      <x:c r="O70" s="32"/>
      <x:c r="P70" s="32"/>
      <x:c r="Q70" s="32"/>
      <x:c r="R70" s="32"/>
      <x:c r="S70" s="60" t="str">
        <x:f>IF(COUNT(N70:R70)&lt;5,"",(N70*Method_Settings!$B$10+O70*Method_Settings!$B$11+P70*Method_Settings!$B$12+Q70*Method_Settings!$B$13+R70*Method_Settings!$B$14)/(4*SUM(Method_Settings!$B$10:$B$14))*100)</x:f>
      </x:c>
      <x:c r="T70" s="32"/>
      <x:c r="U70" s="32"/>
      <x:c r="V70" s="32"/>
      <x:c r="W70" s="32"/>
      <x:c r="X70" s="32"/>
      <x:c r="Y70" s="60" t="str">
        <x:f>IF(COUNT(T70:X70)&lt;5,"",(T70*Method_Settings!$B$15+U70*Method_Settings!$B$16+V70*Method_Settings!$B$17+W70*Method_Settings!$B$18+X70*Method_Settings!$B$19)/(4*SUM(Method_Settings!$B$15:$B$19))*100)</x:f>
      </x:c>
      <x:c r="Z70" s="64" t="str">
        <x:f>IF(OR(M70="",S70="",Y70=""),"",(M70/100)*(S70/100)*(Y70/100))</x:f>
      </x:c>
      <x:c r="AA70" s="32"/>
      <x:c r="AB70" s="32"/>
    </x:row>
    <x:row r="71">
      <x:c r="A71" s="32"/>
      <x:c r="B71" s="56" t="str">
        <x:f>IF(A71="","",IFERROR(INDEX(Stakeholders!$B$5:$B$104,MATCH(A71,Stakeholders!$A$5:$A$104,0)),""))</x:f>
      </x:c>
      <x:c r="C71" s="56" t="str">
        <x:f>IF(A71="","",IFERROR(INDEX(Stakeholders!$E$5:$E$104,MATCH(A71,Stakeholders!$A$5:$A$104,0)),""))</x:f>
      </x:c>
      <x:c r="D71" s="32"/>
      <x:c r="E71" s="32"/>
      <x:c r="F71" s="32"/>
      <x:c r="G71" s="32"/>
      <x:c r="H71" s="36"/>
      <x:c r="I71" s="58" t="str">
        <x:f>IF(A71="","",Method_Settings!$B$5)</x:f>
      </x:c>
      <x:c r="J71" s="58" t="str">
        <x:f>IF(OR(A71="",H71=""),"",MAX(0,TODAY()-H71))</x:f>
      </x:c>
      <x:c r="K71" s="59" t="str">
        <x:f>IF(OR(A71="",H71="",I71&lt;=0),"",2^(-J71/I71))</x:f>
      </x:c>
      <x:c r="L71" s="60" t="str">
        <x:f>IF(COUNT(D71:G71)&lt;4,"",(D71*Method_Settings!$B$6+E71*Method_Settings!$B$7+F71*Method_Settings!$B$8+G71*Method_Settings!$B$9)/(4*SUM(Method_Settings!$B$6:$B$9))*100)</x:f>
      </x:c>
      <x:c r="M71" s="60" t="str">
        <x:f>IF(OR(L71="",K71=""),"",L71*K71)</x:f>
      </x:c>
      <x:c r="N71" s="32"/>
      <x:c r="O71" s="32"/>
      <x:c r="P71" s="32"/>
      <x:c r="Q71" s="32"/>
      <x:c r="R71" s="32"/>
      <x:c r="S71" s="60" t="str">
        <x:f>IF(COUNT(N71:R71)&lt;5,"",(N71*Method_Settings!$B$10+O71*Method_Settings!$B$11+P71*Method_Settings!$B$12+Q71*Method_Settings!$B$13+R71*Method_Settings!$B$14)/(4*SUM(Method_Settings!$B$10:$B$14))*100)</x:f>
      </x:c>
      <x:c r="T71" s="32"/>
      <x:c r="U71" s="32"/>
      <x:c r="V71" s="32"/>
      <x:c r="W71" s="32"/>
      <x:c r="X71" s="32"/>
      <x:c r="Y71" s="60" t="str">
        <x:f>IF(COUNT(T71:X71)&lt;5,"",(T71*Method_Settings!$B$15+U71*Method_Settings!$B$16+V71*Method_Settings!$B$17+W71*Method_Settings!$B$18+X71*Method_Settings!$B$19)/(4*SUM(Method_Settings!$B$15:$B$19))*100)</x:f>
      </x:c>
      <x:c r="Z71" s="64" t="str">
        <x:f>IF(OR(M71="",S71="",Y71=""),"",(M71/100)*(S71/100)*(Y71/100))</x:f>
      </x:c>
      <x:c r="AA71" s="32"/>
      <x:c r="AB71" s="32"/>
    </x:row>
    <x:row r="72">
      <x:c r="A72" s="32"/>
      <x:c r="B72" s="56" t="str">
        <x:f>IF(A72="","",IFERROR(INDEX(Stakeholders!$B$5:$B$104,MATCH(A72,Stakeholders!$A$5:$A$104,0)),""))</x:f>
      </x:c>
      <x:c r="C72" s="56" t="str">
        <x:f>IF(A72="","",IFERROR(INDEX(Stakeholders!$E$5:$E$104,MATCH(A72,Stakeholders!$A$5:$A$104,0)),""))</x:f>
      </x:c>
      <x:c r="D72" s="32"/>
      <x:c r="E72" s="32"/>
      <x:c r="F72" s="32"/>
      <x:c r="G72" s="32"/>
      <x:c r="H72" s="36"/>
      <x:c r="I72" s="58" t="str">
        <x:f>IF(A72="","",Method_Settings!$B$5)</x:f>
      </x:c>
      <x:c r="J72" s="58" t="str">
        <x:f>IF(OR(A72="",H72=""),"",MAX(0,TODAY()-H72))</x:f>
      </x:c>
      <x:c r="K72" s="59" t="str">
        <x:f>IF(OR(A72="",H72="",I72&lt;=0),"",2^(-J72/I72))</x:f>
      </x:c>
      <x:c r="L72" s="60" t="str">
        <x:f>IF(COUNT(D72:G72)&lt;4,"",(D72*Method_Settings!$B$6+E72*Method_Settings!$B$7+F72*Method_Settings!$B$8+G72*Method_Settings!$B$9)/(4*SUM(Method_Settings!$B$6:$B$9))*100)</x:f>
      </x:c>
      <x:c r="M72" s="60" t="str">
        <x:f>IF(OR(L72="",K72=""),"",L72*K72)</x:f>
      </x:c>
      <x:c r="N72" s="32"/>
      <x:c r="O72" s="32"/>
      <x:c r="P72" s="32"/>
      <x:c r="Q72" s="32"/>
      <x:c r="R72" s="32"/>
      <x:c r="S72" s="60" t="str">
        <x:f>IF(COUNT(N72:R72)&lt;5,"",(N72*Method_Settings!$B$10+O72*Method_Settings!$B$11+P72*Method_Settings!$B$12+Q72*Method_Settings!$B$13+R72*Method_Settings!$B$14)/(4*SUM(Method_Settings!$B$10:$B$14))*100)</x:f>
      </x:c>
      <x:c r="T72" s="32"/>
      <x:c r="U72" s="32"/>
      <x:c r="V72" s="32"/>
      <x:c r="W72" s="32"/>
      <x:c r="X72" s="32"/>
      <x:c r="Y72" s="60" t="str">
        <x:f>IF(COUNT(T72:X72)&lt;5,"",(T72*Method_Settings!$B$15+U72*Method_Settings!$B$16+V72*Method_Settings!$B$17+W72*Method_Settings!$B$18+X72*Method_Settings!$B$19)/(4*SUM(Method_Settings!$B$15:$B$19))*100)</x:f>
      </x:c>
      <x:c r="Z72" s="64" t="str">
        <x:f>IF(OR(M72="",S72="",Y72=""),"",(M72/100)*(S72/100)*(Y72/100))</x:f>
      </x:c>
      <x:c r="AA72" s="32"/>
      <x:c r="AB72" s="32"/>
    </x:row>
    <x:row r="73">
      <x:c r="A73" s="32"/>
      <x:c r="B73" s="56" t="str">
        <x:f>IF(A73="","",IFERROR(INDEX(Stakeholders!$B$5:$B$104,MATCH(A73,Stakeholders!$A$5:$A$104,0)),""))</x:f>
      </x:c>
      <x:c r="C73" s="56" t="str">
        <x:f>IF(A73="","",IFERROR(INDEX(Stakeholders!$E$5:$E$104,MATCH(A73,Stakeholders!$A$5:$A$104,0)),""))</x:f>
      </x:c>
      <x:c r="D73" s="32"/>
      <x:c r="E73" s="32"/>
      <x:c r="F73" s="32"/>
      <x:c r="G73" s="32"/>
      <x:c r="H73" s="36"/>
      <x:c r="I73" s="58" t="str">
        <x:f>IF(A73="","",Method_Settings!$B$5)</x:f>
      </x:c>
      <x:c r="J73" s="58" t="str">
        <x:f>IF(OR(A73="",H73=""),"",MAX(0,TODAY()-H73))</x:f>
      </x:c>
      <x:c r="K73" s="59" t="str">
        <x:f>IF(OR(A73="",H73="",I73&lt;=0),"",2^(-J73/I73))</x:f>
      </x:c>
      <x:c r="L73" s="60" t="str">
        <x:f>IF(COUNT(D73:G73)&lt;4,"",(D73*Method_Settings!$B$6+E73*Method_Settings!$B$7+F73*Method_Settings!$B$8+G73*Method_Settings!$B$9)/(4*SUM(Method_Settings!$B$6:$B$9))*100)</x:f>
      </x:c>
      <x:c r="M73" s="60" t="str">
        <x:f>IF(OR(L73="",K73=""),"",L73*K73)</x:f>
      </x:c>
      <x:c r="N73" s="32"/>
      <x:c r="O73" s="32"/>
      <x:c r="P73" s="32"/>
      <x:c r="Q73" s="32"/>
      <x:c r="R73" s="32"/>
      <x:c r="S73" s="60" t="str">
        <x:f>IF(COUNT(N73:R73)&lt;5,"",(N73*Method_Settings!$B$10+O73*Method_Settings!$B$11+P73*Method_Settings!$B$12+Q73*Method_Settings!$B$13+R73*Method_Settings!$B$14)/(4*SUM(Method_Settings!$B$10:$B$14))*100)</x:f>
      </x:c>
      <x:c r="T73" s="32"/>
      <x:c r="U73" s="32"/>
      <x:c r="V73" s="32"/>
      <x:c r="W73" s="32"/>
      <x:c r="X73" s="32"/>
      <x:c r="Y73" s="60" t="str">
        <x:f>IF(COUNT(T73:X73)&lt;5,"",(T73*Method_Settings!$B$15+U73*Method_Settings!$B$16+V73*Method_Settings!$B$17+W73*Method_Settings!$B$18+X73*Method_Settings!$B$19)/(4*SUM(Method_Settings!$B$15:$B$19))*100)</x:f>
      </x:c>
      <x:c r="Z73" s="64" t="str">
        <x:f>IF(OR(M73="",S73="",Y73=""),"",(M73/100)*(S73/100)*(Y73/100))</x:f>
      </x:c>
      <x:c r="AA73" s="32"/>
      <x:c r="AB73" s="32"/>
    </x:row>
    <x:row r="74">
      <x:c r="A74" s="32"/>
      <x:c r="B74" s="56" t="str">
        <x:f>IF(A74="","",IFERROR(INDEX(Stakeholders!$B$5:$B$104,MATCH(A74,Stakeholders!$A$5:$A$104,0)),""))</x:f>
      </x:c>
      <x:c r="C74" s="56" t="str">
        <x:f>IF(A74="","",IFERROR(INDEX(Stakeholders!$E$5:$E$104,MATCH(A74,Stakeholders!$A$5:$A$104,0)),""))</x:f>
      </x:c>
      <x:c r="D74" s="32"/>
      <x:c r="E74" s="32"/>
      <x:c r="F74" s="32"/>
      <x:c r="G74" s="32"/>
      <x:c r="H74" s="36"/>
      <x:c r="I74" s="58" t="str">
        <x:f>IF(A74="","",Method_Settings!$B$5)</x:f>
      </x:c>
      <x:c r="J74" s="58" t="str">
        <x:f>IF(OR(A74="",H74=""),"",MAX(0,TODAY()-H74))</x:f>
      </x:c>
      <x:c r="K74" s="59" t="str">
        <x:f>IF(OR(A74="",H74="",I74&lt;=0),"",2^(-J74/I74))</x:f>
      </x:c>
      <x:c r="L74" s="60" t="str">
        <x:f>IF(COUNT(D74:G74)&lt;4,"",(D74*Method_Settings!$B$6+E74*Method_Settings!$B$7+F74*Method_Settings!$B$8+G74*Method_Settings!$B$9)/(4*SUM(Method_Settings!$B$6:$B$9))*100)</x:f>
      </x:c>
      <x:c r="M74" s="60" t="str">
        <x:f>IF(OR(L74="",K74=""),"",L74*K74)</x:f>
      </x:c>
      <x:c r="N74" s="32"/>
      <x:c r="O74" s="32"/>
      <x:c r="P74" s="32"/>
      <x:c r="Q74" s="32"/>
      <x:c r="R74" s="32"/>
      <x:c r="S74" s="60" t="str">
        <x:f>IF(COUNT(N74:R74)&lt;5,"",(N74*Method_Settings!$B$10+O74*Method_Settings!$B$11+P74*Method_Settings!$B$12+Q74*Method_Settings!$B$13+R74*Method_Settings!$B$14)/(4*SUM(Method_Settings!$B$10:$B$14))*100)</x:f>
      </x:c>
      <x:c r="T74" s="32"/>
      <x:c r="U74" s="32"/>
      <x:c r="V74" s="32"/>
      <x:c r="W74" s="32"/>
      <x:c r="X74" s="32"/>
      <x:c r="Y74" s="60" t="str">
        <x:f>IF(COUNT(T74:X74)&lt;5,"",(T74*Method_Settings!$B$15+U74*Method_Settings!$B$16+V74*Method_Settings!$B$17+W74*Method_Settings!$B$18+X74*Method_Settings!$B$19)/(4*SUM(Method_Settings!$B$15:$B$19))*100)</x:f>
      </x:c>
      <x:c r="Z74" s="64" t="str">
        <x:f>IF(OR(M74="",S74="",Y74=""),"",(M74/100)*(S74/100)*(Y74/100))</x:f>
      </x:c>
      <x:c r="AA74" s="32"/>
      <x:c r="AB74" s="32"/>
    </x:row>
    <x:row r="75">
      <x:c r="A75" s="32"/>
      <x:c r="B75" s="56" t="str">
        <x:f>IF(A75="","",IFERROR(INDEX(Stakeholders!$B$5:$B$104,MATCH(A75,Stakeholders!$A$5:$A$104,0)),""))</x:f>
      </x:c>
      <x:c r="C75" s="56" t="str">
        <x:f>IF(A75="","",IFERROR(INDEX(Stakeholders!$E$5:$E$104,MATCH(A75,Stakeholders!$A$5:$A$104,0)),""))</x:f>
      </x:c>
      <x:c r="D75" s="32"/>
      <x:c r="E75" s="32"/>
      <x:c r="F75" s="32"/>
      <x:c r="G75" s="32"/>
      <x:c r="H75" s="36"/>
      <x:c r="I75" s="58" t="str">
        <x:f>IF(A75="","",Method_Settings!$B$5)</x:f>
      </x:c>
      <x:c r="J75" s="58" t="str">
        <x:f>IF(OR(A75="",H75=""),"",MAX(0,TODAY()-H75))</x:f>
      </x:c>
      <x:c r="K75" s="59" t="str">
        <x:f>IF(OR(A75="",H75="",I75&lt;=0),"",2^(-J75/I75))</x:f>
      </x:c>
      <x:c r="L75" s="60" t="str">
        <x:f>IF(COUNT(D75:G75)&lt;4,"",(D75*Method_Settings!$B$6+E75*Method_Settings!$B$7+F75*Method_Settings!$B$8+G75*Method_Settings!$B$9)/(4*SUM(Method_Settings!$B$6:$B$9))*100)</x:f>
      </x:c>
      <x:c r="M75" s="60" t="str">
        <x:f>IF(OR(L75="",K75=""),"",L75*K75)</x:f>
      </x:c>
      <x:c r="N75" s="32"/>
      <x:c r="O75" s="32"/>
      <x:c r="P75" s="32"/>
      <x:c r="Q75" s="32"/>
      <x:c r="R75" s="32"/>
      <x:c r="S75" s="60" t="str">
        <x:f>IF(COUNT(N75:R75)&lt;5,"",(N75*Method_Settings!$B$10+O75*Method_Settings!$B$11+P75*Method_Settings!$B$12+Q75*Method_Settings!$B$13+R75*Method_Settings!$B$14)/(4*SUM(Method_Settings!$B$10:$B$14))*100)</x:f>
      </x:c>
      <x:c r="T75" s="32"/>
      <x:c r="U75" s="32"/>
      <x:c r="V75" s="32"/>
      <x:c r="W75" s="32"/>
      <x:c r="X75" s="32"/>
      <x:c r="Y75" s="60" t="str">
        <x:f>IF(COUNT(T75:X75)&lt;5,"",(T75*Method_Settings!$B$15+U75*Method_Settings!$B$16+V75*Method_Settings!$B$17+W75*Method_Settings!$B$18+X75*Method_Settings!$B$19)/(4*SUM(Method_Settings!$B$15:$B$19))*100)</x:f>
      </x:c>
      <x:c r="Z75" s="64" t="str">
        <x:f>IF(OR(M75="",S75="",Y75=""),"",(M75/100)*(S75/100)*(Y75/100))</x:f>
      </x:c>
      <x:c r="AA75" s="32"/>
      <x:c r="AB75" s="32"/>
    </x:row>
    <x:row r="76">
      <x:c r="A76" s="32"/>
      <x:c r="B76" s="56" t="str">
        <x:f>IF(A76="","",IFERROR(INDEX(Stakeholders!$B$5:$B$104,MATCH(A76,Stakeholders!$A$5:$A$104,0)),""))</x:f>
      </x:c>
      <x:c r="C76" s="56" t="str">
        <x:f>IF(A76="","",IFERROR(INDEX(Stakeholders!$E$5:$E$104,MATCH(A76,Stakeholders!$A$5:$A$104,0)),""))</x:f>
      </x:c>
      <x:c r="D76" s="32"/>
      <x:c r="E76" s="32"/>
      <x:c r="F76" s="32"/>
      <x:c r="G76" s="32"/>
      <x:c r="H76" s="36"/>
      <x:c r="I76" s="58" t="str">
        <x:f>IF(A76="","",Method_Settings!$B$5)</x:f>
      </x:c>
      <x:c r="J76" s="58" t="str">
        <x:f>IF(OR(A76="",H76=""),"",MAX(0,TODAY()-H76))</x:f>
      </x:c>
      <x:c r="K76" s="59" t="str">
        <x:f>IF(OR(A76="",H76="",I76&lt;=0),"",2^(-J76/I76))</x:f>
      </x:c>
      <x:c r="L76" s="60" t="str">
        <x:f>IF(COUNT(D76:G76)&lt;4,"",(D76*Method_Settings!$B$6+E76*Method_Settings!$B$7+F76*Method_Settings!$B$8+G76*Method_Settings!$B$9)/(4*SUM(Method_Settings!$B$6:$B$9))*100)</x:f>
      </x:c>
      <x:c r="M76" s="60" t="str">
        <x:f>IF(OR(L76="",K76=""),"",L76*K76)</x:f>
      </x:c>
      <x:c r="N76" s="32"/>
      <x:c r="O76" s="32"/>
      <x:c r="P76" s="32"/>
      <x:c r="Q76" s="32"/>
      <x:c r="R76" s="32"/>
      <x:c r="S76" s="60" t="str">
        <x:f>IF(COUNT(N76:R76)&lt;5,"",(N76*Method_Settings!$B$10+O76*Method_Settings!$B$11+P76*Method_Settings!$B$12+Q76*Method_Settings!$B$13+R76*Method_Settings!$B$14)/(4*SUM(Method_Settings!$B$10:$B$14))*100)</x:f>
      </x:c>
      <x:c r="T76" s="32"/>
      <x:c r="U76" s="32"/>
      <x:c r="V76" s="32"/>
      <x:c r="W76" s="32"/>
      <x:c r="X76" s="32"/>
      <x:c r="Y76" s="60" t="str">
        <x:f>IF(COUNT(T76:X76)&lt;5,"",(T76*Method_Settings!$B$15+U76*Method_Settings!$B$16+V76*Method_Settings!$B$17+W76*Method_Settings!$B$18+X76*Method_Settings!$B$19)/(4*SUM(Method_Settings!$B$15:$B$19))*100)</x:f>
      </x:c>
      <x:c r="Z76" s="64" t="str">
        <x:f>IF(OR(M76="",S76="",Y76=""),"",(M76/100)*(S76/100)*(Y76/100))</x:f>
      </x:c>
      <x:c r="AA76" s="32"/>
      <x:c r="AB76" s="32"/>
    </x:row>
    <x:row r="77">
      <x:c r="A77" s="32"/>
      <x:c r="B77" s="56" t="str">
        <x:f>IF(A77="","",IFERROR(INDEX(Stakeholders!$B$5:$B$104,MATCH(A77,Stakeholders!$A$5:$A$104,0)),""))</x:f>
      </x:c>
      <x:c r="C77" s="56" t="str">
        <x:f>IF(A77="","",IFERROR(INDEX(Stakeholders!$E$5:$E$104,MATCH(A77,Stakeholders!$A$5:$A$104,0)),""))</x:f>
      </x:c>
      <x:c r="D77" s="32"/>
      <x:c r="E77" s="32"/>
      <x:c r="F77" s="32"/>
      <x:c r="G77" s="32"/>
      <x:c r="H77" s="36"/>
      <x:c r="I77" s="58" t="str">
        <x:f>IF(A77="","",Method_Settings!$B$5)</x:f>
      </x:c>
      <x:c r="J77" s="58" t="str">
        <x:f>IF(OR(A77="",H77=""),"",MAX(0,TODAY()-H77))</x:f>
      </x:c>
      <x:c r="K77" s="59" t="str">
        <x:f>IF(OR(A77="",H77="",I77&lt;=0),"",2^(-J77/I77))</x:f>
      </x:c>
      <x:c r="L77" s="60" t="str">
        <x:f>IF(COUNT(D77:G77)&lt;4,"",(D77*Method_Settings!$B$6+E77*Method_Settings!$B$7+F77*Method_Settings!$B$8+G77*Method_Settings!$B$9)/(4*SUM(Method_Settings!$B$6:$B$9))*100)</x:f>
      </x:c>
      <x:c r="M77" s="60" t="str">
        <x:f>IF(OR(L77="",K77=""),"",L77*K77)</x:f>
      </x:c>
      <x:c r="N77" s="32"/>
      <x:c r="O77" s="32"/>
      <x:c r="P77" s="32"/>
      <x:c r="Q77" s="32"/>
      <x:c r="R77" s="32"/>
      <x:c r="S77" s="60" t="str">
        <x:f>IF(COUNT(N77:R77)&lt;5,"",(N77*Method_Settings!$B$10+O77*Method_Settings!$B$11+P77*Method_Settings!$B$12+Q77*Method_Settings!$B$13+R77*Method_Settings!$B$14)/(4*SUM(Method_Settings!$B$10:$B$14))*100)</x:f>
      </x:c>
      <x:c r="T77" s="32"/>
      <x:c r="U77" s="32"/>
      <x:c r="V77" s="32"/>
      <x:c r="W77" s="32"/>
      <x:c r="X77" s="32"/>
      <x:c r="Y77" s="60" t="str">
        <x:f>IF(COUNT(T77:X77)&lt;5,"",(T77*Method_Settings!$B$15+U77*Method_Settings!$B$16+V77*Method_Settings!$B$17+W77*Method_Settings!$B$18+X77*Method_Settings!$B$19)/(4*SUM(Method_Settings!$B$15:$B$19))*100)</x:f>
      </x:c>
      <x:c r="Z77" s="64" t="str">
        <x:f>IF(OR(M77="",S77="",Y77=""),"",(M77/100)*(S77/100)*(Y77/100))</x:f>
      </x:c>
      <x:c r="AA77" s="32"/>
      <x:c r="AB77" s="32"/>
    </x:row>
    <x:row r="78">
      <x:c r="A78" s="32"/>
      <x:c r="B78" s="56" t="str">
        <x:f>IF(A78="","",IFERROR(INDEX(Stakeholders!$B$5:$B$104,MATCH(A78,Stakeholders!$A$5:$A$104,0)),""))</x:f>
      </x:c>
      <x:c r="C78" s="56" t="str">
        <x:f>IF(A78="","",IFERROR(INDEX(Stakeholders!$E$5:$E$104,MATCH(A78,Stakeholders!$A$5:$A$104,0)),""))</x:f>
      </x:c>
      <x:c r="D78" s="32"/>
      <x:c r="E78" s="32"/>
      <x:c r="F78" s="32"/>
      <x:c r="G78" s="32"/>
      <x:c r="H78" s="36"/>
      <x:c r="I78" s="58" t="str">
        <x:f>IF(A78="","",Method_Settings!$B$5)</x:f>
      </x:c>
      <x:c r="J78" s="58" t="str">
        <x:f>IF(OR(A78="",H78=""),"",MAX(0,TODAY()-H78))</x:f>
      </x:c>
      <x:c r="K78" s="59" t="str">
        <x:f>IF(OR(A78="",H78="",I78&lt;=0),"",2^(-J78/I78))</x:f>
      </x:c>
      <x:c r="L78" s="60" t="str">
        <x:f>IF(COUNT(D78:G78)&lt;4,"",(D78*Method_Settings!$B$6+E78*Method_Settings!$B$7+F78*Method_Settings!$B$8+G78*Method_Settings!$B$9)/(4*SUM(Method_Settings!$B$6:$B$9))*100)</x:f>
      </x:c>
      <x:c r="M78" s="60" t="str">
        <x:f>IF(OR(L78="",K78=""),"",L78*K78)</x:f>
      </x:c>
      <x:c r="N78" s="32"/>
      <x:c r="O78" s="32"/>
      <x:c r="P78" s="32"/>
      <x:c r="Q78" s="32"/>
      <x:c r="R78" s="32"/>
      <x:c r="S78" s="60" t="str">
        <x:f>IF(COUNT(N78:R78)&lt;5,"",(N78*Method_Settings!$B$10+O78*Method_Settings!$B$11+P78*Method_Settings!$B$12+Q78*Method_Settings!$B$13+R78*Method_Settings!$B$14)/(4*SUM(Method_Settings!$B$10:$B$14))*100)</x:f>
      </x:c>
      <x:c r="T78" s="32"/>
      <x:c r="U78" s="32"/>
      <x:c r="V78" s="32"/>
      <x:c r="W78" s="32"/>
      <x:c r="X78" s="32"/>
      <x:c r="Y78" s="60" t="str">
        <x:f>IF(COUNT(T78:X78)&lt;5,"",(T78*Method_Settings!$B$15+U78*Method_Settings!$B$16+V78*Method_Settings!$B$17+W78*Method_Settings!$B$18+X78*Method_Settings!$B$19)/(4*SUM(Method_Settings!$B$15:$B$19))*100)</x:f>
      </x:c>
      <x:c r="Z78" s="64" t="str">
        <x:f>IF(OR(M78="",S78="",Y78=""),"",(M78/100)*(S78/100)*(Y78/100))</x:f>
      </x:c>
      <x:c r="AA78" s="32"/>
      <x:c r="AB78" s="32"/>
    </x:row>
    <x:row r="79">
      <x:c r="A79" s="32"/>
      <x:c r="B79" s="56" t="str">
        <x:f>IF(A79="","",IFERROR(INDEX(Stakeholders!$B$5:$B$104,MATCH(A79,Stakeholders!$A$5:$A$104,0)),""))</x:f>
      </x:c>
      <x:c r="C79" s="56" t="str">
        <x:f>IF(A79="","",IFERROR(INDEX(Stakeholders!$E$5:$E$104,MATCH(A79,Stakeholders!$A$5:$A$104,0)),""))</x:f>
      </x:c>
      <x:c r="D79" s="32"/>
      <x:c r="E79" s="32"/>
      <x:c r="F79" s="32"/>
      <x:c r="G79" s="32"/>
      <x:c r="H79" s="36"/>
      <x:c r="I79" s="58" t="str">
        <x:f>IF(A79="","",Method_Settings!$B$5)</x:f>
      </x:c>
      <x:c r="J79" s="58" t="str">
        <x:f>IF(OR(A79="",H79=""),"",MAX(0,TODAY()-H79))</x:f>
      </x:c>
      <x:c r="K79" s="59" t="str">
        <x:f>IF(OR(A79="",H79="",I79&lt;=0),"",2^(-J79/I79))</x:f>
      </x:c>
      <x:c r="L79" s="60" t="str">
        <x:f>IF(COUNT(D79:G79)&lt;4,"",(D79*Method_Settings!$B$6+E79*Method_Settings!$B$7+F79*Method_Settings!$B$8+G79*Method_Settings!$B$9)/(4*SUM(Method_Settings!$B$6:$B$9))*100)</x:f>
      </x:c>
      <x:c r="M79" s="60" t="str">
        <x:f>IF(OR(L79="",K79=""),"",L79*K79)</x:f>
      </x:c>
      <x:c r="N79" s="32"/>
      <x:c r="O79" s="32"/>
      <x:c r="P79" s="32"/>
      <x:c r="Q79" s="32"/>
      <x:c r="R79" s="32"/>
      <x:c r="S79" s="60" t="str">
        <x:f>IF(COUNT(N79:R79)&lt;5,"",(N79*Method_Settings!$B$10+O79*Method_Settings!$B$11+P79*Method_Settings!$B$12+Q79*Method_Settings!$B$13+R79*Method_Settings!$B$14)/(4*SUM(Method_Settings!$B$10:$B$14))*100)</x:f>
      </x:c>
      <x:c r="T79" s="32"/>
      <x:c r="U79" s="32"/>
      <x:c r="V79" s="32"/>
      <x:c r="W79" s="32"/>
      <x:c r="X79" s="32"/>
      <x:c r="Y79" s="60" t="str">
        <x:f>IF(COUNT(T79:X79)&lt;5,"",(T79*Method_Settings!$B$15+U79*Method_Settings!$B$16+V79*Method_Settings!$B$17+W79*Method_Settings!$B$18+X79*Method_Settings!$B$19)/(4*SUM(Method_Settings!$B$15:$B$19))*100)</x:f>
      </x:c>
      <x:c r="Z79" s="64" t="str">
        <x:f>IF(OR(M79="",S79="",Y79=""),"",(M79/100)*(S79/100)*(Y79/100))</x:f>
      </x:c>
      <x:c r="AA79" s="32"/>
      <x:c r="AB79" s="32"/>
    </x:row>
    <x:row r="80">
      <x:c r="A80" s="32"/>
      <x:c r="B80" s="56" t="str">
        <x:f>IF(A80="","",IFERROR(INDEX(Stakeholders!$B$5:$B$104,MATCH(A80,Stakeholders!$A$5:$A$104,0)),""))</x:f>
      </x:c>
      <x:c r="C80" s="56" t="str">
        <x:f>IF(A80="","",IFERROR(INDEX(Stakeholders!$E$5:$E$104,MATCH(A80,Stakeholders!$A$5:$A$104,0)),""))</x:f>
      </x:c>
      <x:c r="D80" s="32"/>
      <x:c r="E80" s="32"/>
      <x:c r="F80" s="32"/>
      <x:c r="G80" s="32"/>
      <x:c r="H80" s="36"/>
      <x:c r="I80" s="58" t="str">
        <x:f>IF(A80="","",Method_Settings!$B$5)</x:f>
      </x:c>
      <x:c r="J80" s="58" t="str">
        <x:f>IF(OR(A80="",H80=""),"",MAX(0,TODAY()-H80))</x:f>
      </x:c>
      <x:c r="K80" s="59" t="str">
        <x:f>IF(OR(A80="",H80="",I80&lt;=0),"",2^(-J80/I80))</x:f>
      </x:c>
      <x:c r="L80" s="60" t="str">
        <x:f>IF(COUNT(D80:G80)&lt;4,"",(D80*Method_Settings!$B$6+E80*Method_Settings!$B$7+F80*Method_Settings!$B$8+G80*Method_Settings!$B$9)/(4*SUM(Method_Settings!$B$6:$B$9))*100)</x:f>
      </x:c>
      <x:c r="M80" s="60" t="str">
        <x:f>IF(OR(L80="",K80=""),"",L80*K80)</x:f>
      </x:c>
      <x:c r="N80" s="32"/>
      <x:c r="O80" s="32"/>
      <x:c r="P80" s="32"/>
      <x:c r="Q80" s="32"/>
      <x:c r="R80" s="32"/>
      <x:c r="S80" s="60" t="str">
        <x:f>IF(COUNT(N80:R80)&lt;5,"",(N80*Method_Settings!$B$10+O80*Method_Settings!$B$11+P80*Method_Settings!$B$12+Q80*Method_Settings!$B$13+R80*Method_Settings!$B$14)/(4*SUM(Method_Settings!$B$10:$B$14))*100)</x:f>
      </x:c>
      <x:c r="T80" s="32"/>
      <x:c r="U80" s="32"/>
      <x:c r="V80" s="32"/>
      <x:c r="W80" s="32"/>
      <x:c r="X80" s="32"/>
      <x:c r="Y80" s="60" t="str">
        <x:f>IF(COUNT(T80:X80)&lt;5,"",(T80*Method_Settings!$B$15+U80*Method_Settings!$B$16+V80*Method_Settings!$B$17+W80*Method_Settings!$B$18+X80*Method_Settings!$B$19)/(4*SUM(Method_Settings!$B$15:$B$19))*100)</x:f>
      </x:c>
      <x:c r="Z80" s="64" t="str">
        <x:f>IF(OR(M80="",S80="",Y80=""),"",(M80/100)*(S80/100)*(Y80/100))</x:f>
      </x:c>
      <x:c r="AA80" s="32"/>
      <x:c r="AB80" s="32"/>
    </x:row>
    <x:row r="81">
      <x:c r="A81" s="32"/>
      <x:c r="B81" s="56" t="str">
        <x:f>IF(A81="","",IFERROR(INDEX(Stakeholders!$B$5:$B$104,MATCH(A81,Stakeholders!$A$5:$A$104,0)),""))</x:f>
      </x:c>
      <x:c r="C81" s="56" t="str">
        <x:f>IF(A81="","",IFERROR(INDEX(Stakeholders!$E$5:$E$104,MATCH(A81,Stakeholders!$A$5:$A$104,0)),""))</x:f>
      </x:c>
      <x:c r="D81" s="32"/>
      <x:c r="E81" s="32"/>
      <x:c r="F81" s="32"/>
      <x:c r="G81" s="32"/>
      <x:c r="H81" s="36"/>
      <x:c r="I81" s="58" t="str">
        <x:f>IF(A81="","",Method_Settings!$B$5)</x:f>
      </x:c>
      <x:c r="J81" s="58" t="str">
        <x:f>IF(OR(A81="",H81=""),"",MAX(0,TODAY()-H81))</x:f>
      </x:c>
      <x:c r="K81" s="59" t="str">
        <x:f>IF(OR(A81="",H81="",I81&lt;=0),"",2^(-J81/I81))</x:f>
      </x:c>
      <x:c r="L81" s="60" t="str">
        <x:f>IF(COUNT(D81:G81)&lt;4,"",(D81*Method_Settings!$B$6+E81*Method_Settings!$B$7+F81*Method_Settings!$B$8+G81*Method_Settings!$B$9)/(4*SUM(Method_Settings!$B$6:$B$9))*100)</x:f>
      </x:c>
      <x:c r="M81" s="60" t="str">
        <x:f>IF(OR(L81="",K81=""),"",L81*K81)</x:f>
      </x:c>
      <x:c r="N81" s="32"/>
      <x:c r="O81" s="32"/>
      <x:c r="P81" s="32"/>
      <x:c r="Q81" s="32"/>
      <x:c r="R81" s="32"/>
      <x:c r="S81" s="60" t="str">
        <x:f>IF(COUNT(N81:R81)&lt;5,"",(N81*Method_Settings!$B$10+O81*Method_Settings!$B$11+P81*Method_Settings!$B$12+Q81*Method_Settings!$B$13+R81*Method_Settings!$B$14)/(4*SUM(Method_Settings!$B$10:$B$14))*100)</x:f>
      </x:c>
      <x:c r="T81" s="32"/>
      <x:c r="U81" s="32"/>
      <x:c r="V81" s="32"/>
      <x:c r="W81" s="32"/>
      <x:c r="X81" s="32"/>
      <x:c r="Y81" s="60" t="str">
        <x:f>IF(COUNT(T81:X81)&lt;5,"",(T81*Method_Settings!$B$15+U81*Method_Settings!$B$16+V81*Method_Settings!$B$17+W81*Method_Settings!$B$18+X81*Method_Settings!$B$19)/(4*SUM(Method_Settings!$B$15:$B$19))*100)</x:f>
      </x:c>
      <x:c r="Z81" s="64" t="str">
        <x:f>IF(OR(M81="",S81="",Y81=""),"",(M81/100)*(S81/100)*(Y81/100))</x:f>
      </x:c>
      <x:c r="AA81" s="32"/>
      <x:c r="AB81" s="32"/>
    </x:row>
    <x:row r="82">
      <x:c r="A82" s="32"/>
      <x:c r="B82" s="56" t="str">
        <x:f>IF(A82="","",IFERROR(INDEX(Stakeholders!$B$5:$B$104,MATCH(A82,Stakeholders!$A$5:$A$104,0)),""))</x:f>
      </x:c>
      <x:c r="C82" s="56" t="str">
        <x:f>IF(A82="","",IFERROR(INDEX(Stakeholders!$E$5:$E$104,MATCH(A82,Stakeholders!$A$5:$A$104,0)),""))</x:f>
      </x:c>
      <x:c r="D82" s="32"/>
      <x:c r="E82" s="32"/>
      <x:c r="F82" s="32"/>
      <x:c r="G82" s="32"/>
      <x:c r="H82" s="36"/>
      <x:c r="I82" s="58" t="str">
        <x:f>IF(A82="","",Method_Settings!$B$5)</x:f>
      </x:c>
      <x:c r="J82" s="58" t="str">
        <x:f>IF(OR(A82="",H82=""),"",MAX(0,TODAY()-H82))</x:f>
      </x:c>
      <x:c r="K82" s="59" t="str">
        <x:f>IF(OR(A82="",H82="",I82&lt;=0),"",2^(-J82/I82))</x:f>
      </x:c>
      <x:c r="L82" s="60" t="str">
        <x:f>IF(COUNT(D82:G82)&lt;4,"",(D82*Method_Settings!$B$6+E82*Method_Settings!$B$7+F82*Method_Settings!$B$8+G82*Method_Settings!$B$9)/(4*SUM(Method_Settings!$B$6:$B$9))*100)</x:f>
      </x:c>
      <x:c r="M82" s="60" t="str">
        <x:f>IF(OR(L82="",K82=""),"",L82*K82)</x:f>
      </x:c>
      <x:c r="N82" s="32"/>
      <x:c r="O82" s="32"/>
      <x:c r="P82" s="32"/>
      <x:c r="Q82" s="32"/>
      <x:c r="R82" s="32"/>
      <x:c r="S82" s="60" t="str">
        <x:f>IF(COUNT(N82:R82)&lt;5,"",(N82*Method_Settings!$B$10+O82*Method_Settings!$B$11+P82*Method_Settings!$B$12+Q82*Method_Settings!$B$13+R82*Method_Settings!$B$14)/(4*SUM(Method_Settings!$B$10:$B$14))*100)</x:f>
      </x:c>
      <x:c r="T82" s="32"/>
      <x:c r="U82" s="32"/>
      <x:c r="V82" s="32"/>
      <x:c r="W82" s="32"/>
      <x:c r="X82" s="32"/>
      <x:c r="Y82" s="60" t="str">
        <x:f>IF(COUNT(T82:X82)&lt;5,"",(T82*Method_Settings!$B$15+U82*Method_Settings!$B$16+V82*Method_Settings!$B$17+W82*Method_Settings!$B$18+X82*Method_Settings!$B$19)/(4*SUM(Method_Settings!$B$15:$B$19))*100)</x:f>
      </x:c>
      <x:c r="Z82" s="64" t="str">
        <x:f>IF(OR(M82="",S82="",Y82=""),"",(M82/100)*(S82/100)*(Y82/100))</x:f>
      </x:c>
      <x:c r="AA82" s="32"/>
      <x:c r="AB82" s="32"/>
    </x:row>
    <x:row r="83">
      <x:c r="A83" s="32"/>
      <x:c r="B83" s="56" t="str">
        <x:f>IF(A83="","",IFERROR(INDEX(Stakeholders!$B$5:$B$104,MATCH(A83,Stakeholders!$A$5:$A$104,0)),""))</x:f>
      </x:c>
      <x:c r="C83" s="56" t="str">
        <x:f>IF(A83="","",IFERROR(INDEX(Stakeholders!$E$5:$E$104,MATCH(A83,Stakeholders!$A$5:$A$104,0)),""))</x:f>
      </x:c>
      <x:c r="D83" s="32"/>
      <x:c r="E83" s="32"/>
      <x:c r="F83" s="32"/>
      <x:c r="G83" s="32"/>
      <x:c r="H83" s="36"/>
      <x:c r="I83" s="58" t="str">
        <x:f>IF(A83="","",Method_Settings!$B$5)</x:f>
      </x:c>
      <x:c r="J83" s="58" t="str">
        <x:f>IF(OR(A83="",H83=""),"",MAX(0,TODAY()-H83))</x:f>
      </x:c>
      <x:c r="K83" s="59" t="str">
        <x:f>IF(OR(A83="",H83="",I83&lt;=0),"",2^(-J83/I83))</x:f>
      </x:c>
      <x:c r="L83" s="60" t="str">
        <x:f>IF(COUNT(D83:G83)&lt;4,"",(D83*Method_Settings!$B$6+E83*Method_Settings!$B$7+F83*Method_Settings!$B$8+G83*Method_Settings!$B$9)/(4*SUM(Method_Settings!$B$6:$B$9))*100)</x:f>
      </x:c>
      <x:c r="M83" s="60" t="str">
        <x:f>IF(OR(L83="",K83=""),"",L83*K83)</x:f>
      </x:c>
      <x:c r="N83" s="32"/>
      <x:c r="O83" s="32"/>
      <x:c r="P83" s="32"/>
      <x:c r="Q83" s="32"/>
      <x:c r="R83" s="32"/>
      <x:c r="S83" s="60" t="str">
        <x:f>IF(COUNT(N83:R83)&lt;5,"",(N83*Method_Settings!$B$10+O83*Method_Settings!$B$11+P83*Method_Settings!$B$12+Q83*Method_Settings!$B$13+R83*Method_Settings!$B$14)/(4*SUM(Method_Settings!$B$10:$B$14))*100)</x:f>
      </x:c>
      <x:c r="T83" s="32"/>
      <x:c r="U83" s="32"/>
      <x:c r="V83" s="32"/>
      <x:c r="W83" s="32"/>
      <x:c r="X83" s="32"/>
      <x:c r="Y83" s="60" t="str">
        <x:f>IF(COUNT(T83:X83)&lt;5,"",(T83*Method_Settings!$B$15+U83*Method_Settings!$B$16+V83*Method_Settings!$B$17+W83*Method_Settings!$B$18+X83*Method_Settings!$B$19)/(4*SUM(Method_Settings!$B$15:$B$19))*100)</x:f>
      </x:c>
      <x:c r="Z83" s="64" t="str">
        <x:f>IF(OR(M83="",S83="",Y83=""),"",(M83/100)*(S83/100)*(Y83/100))</x:f>
      </x:c>
      <x:c r="AA83" s="32"/>
      <x:c r="AB83" s="32"/>
    </x:row>
    <x:row r="84">
      <x:c r="A84" s="32"/>
      <x:c r="B84" s="56" t="str">
        <x:f>IF(A84="","",IFERROR(INDEX(Stakeholders!$B$5:$B$104,MATCH(A84,Stakeholders!$A$5:$A$104,0)),""))</x:f>
      </x:c>
      <x:c r="C84" s="56" t="str">
        <x:f>IF(A84="","",IFERROR(INDEX(Stakeholders!$E$5:$E$104,MATCH(A84,Stakeholders!$A$5:$A$104,0)),""))</x:f>
      </x:c>
      <x:c r="D84" s="32"/>
      <x:c r="E84" s="32"/>
      <x:c r="F84" s="32"/>
      <x:c r="G84" s="32"/>
      <x:c r="H84" s="36"/>
      <x:c r="I84" s="58" t="str">
        <x:f>IF(A84="","",Method_Settings!$B$5)</x:f>
      </x:c>
      <x:c r="J84" s="58" t="str">
        <x:f>IF(OR(A84="",H84=""),"",MAX(0,TODAY()-H84))</x:f>
      </x:c>
      <x:c r="K84" s="59" t="str">
        <x:f>IF(OR(A84="",H84="",I84&lt;=0),"",2^(-J84/I84))</x:f>
      </x:c>
      <x:c r="L84" s="60" t="str">
        <x:f>IF(COUNT(D84:G84)&lt;4,"",(D84*Method_Settings!$B$6+E84*Method_Settings!$B$7+F84*Method_Settings!$B$8+G84*Method_Settings!$B$9)/(4*SUM(Method_Settings!$B$6:$B$9))*100)</x:f>
      </x:c>
      <x:c r="M84" s="60" t="str">
        <x:f>IF(OR(L84="",K84=""),"",L84*K84)</x:f>
      </x:c>
      <x:c r="N84" s="32"/>
      <x:c r="O84" s="32"/>
      <x:c r="P84" s="32"/>
      <x:c r="Q84" s="32"/>
      <x:c r="R84" s="32"/>
      <x:c r="S84" s="60" t="str">
        <x:f>IF(COUNT(N84:R84)&lt;5,"",(N84*Method_Settings!$B$10+O84*Method_Settings!$B$11+P84*Method_Settings!$B$12+Q84*Method_Settings!$B$13+R84*Method_Settings!$B$14)/(4*SUM(Method_Settings!$B$10:$B$14))*100)</x:f>
      </x:c>
      <x:c r="T84" s="32"/>
      <x:c r="U84" s="32"/>
      <x:c r="V84" s="32"/>
      <x:c r="W84" s="32"/>
      <x:c r="X84" s="32"/>
      <x:c r="Y84" s="60" t="str">
        <x:f>IF(COUNT(T84:X84)&lt;5,"",(T84*Method_Settings!$B$15+U84*Method_Settings!$B$16+V84*Method_Settings!$B$17+W84*Method_Settings!$B$18+X84*Method_Settings!$B$19)/(4*SUM(Method_Settings!$B$15:$B$19))*100)</x:f>
      </x:c>
      <x:c r="Z84" s="64" t="str">
        <x:f>IF(OR(M84="",S84="",Y84=""),"",(M84/100)*(S84/100)*(Y84/100))</x:f>
      </x:c>
      <x:c r="AA84" s="32"/>
      <x:c r="AB84" s="32"/>
    </x:row>
    <x:row r="85">
      <x:c r="A85" s="32"/>
      <x:c r="B85" s="56" t="str">
        <x:f>IF(A85="","",IFERROR(INDEX(Stakeholders!$B$5:$B$104,MATCH(A85,Stakeholders!$A$5:$A$104,0)),""))</x:f>
      </x:c>
      <x:c r="C85" s="56" t="str">
        <x:f>IF(A85="","",IFERROR(INDEX(Stakeholders!$E$5:$E$104,MATCH(A85,Stakeholders!$A$5:$A$104,0)),""))</x:f>
      </x:c>
      <x:c r="D85" s="32"/>
      <x:c r="E85" s="32"/>
      <x:c r="F85" s="32"/>
      <x:c r="G85" s="32"/>
      <x:c r="H85" s="36"/>
      <x:c r="I85" s="58" t="str">
        <x:f>IF(A85="","",Method_Settings!$B$5)</x:f>
      </x:c>
      <x:c r="J85" s="58" t="str">
        <x:f>IF(OR(A85="",H85=""),"",MAX(0,TODAY()-H85))</x:f>
      </x:c>
      <x:c r="K85" s="59" t="str">
        <x:f>IF(OR(A85="",H85="",I85&lt;=0),"",2^(-J85/I85))</x:f>
      </x:c>
      <x:c r="L85" s="60" t="str">
        <x:f>IF(COUNT(D85:G85)&lt;4,"",(D85*Method_Settings!$B$6+E85*Method_Settings!$B$7+F85*Method_Settings!$B$8+G85*Method_Settings!$B$9)/(4*SUM(Method_Settings!$B$6:$B$9))*100)</x:f>
      </x:c>
      <x:c r="M85" s="60" t="str">
        <x:f>IF(OR(L85="",K85=""),"",L85*K85)</x:f>
      </x:c>
      <x:c r="N85" s="32"/>
      <x:c r="O85" s="32"/>
      <x:c r="P85" s="32"/>
      <x:c r="Q85" s="32"/>
      <x:c r="R85" s="32"/>
      <x:c r="S85" s="60" t="str">
        <x:f>IF(COUNT(N85:R85)&lt;5,"",(N85*Method_Settings!$B$10+O85*Method_Settings!$B$11+P85*Method_Settings!$B$12+Q85*Method_Settings!$B$13+R85*Method_Settings!$B$14)/(4*SUM(Method_Settings!$B$10:$B$14))*100)</x:f>
      </x:c>
      <x:c r="T85" s="32"/>
      <x:c r="U85" s="32"/>
      <x:c r="V85" s="32"/>
      <x:c r="W85" s="32"/>
      <x:c r="X85" s="32"/>
      <x:c r="Y85" s="60" t="str">
        <x:f>IF(COUNT(T85:X85)&lt;5,"",(T85*Method_Settings!$B$15+U85*Method_Settings!$B$16+V85*Method_Settings!$B$17+W85*Method_Settings!$B$18+X85*Method_Settings!$B$19)/(4*SUM(Method_Settings!$B$15:$B$19))*100)</x:f>
      </x:c>
      <x:c r="Z85" s="64" t="str">
        <x:f>IF(OR(M85="",S85="",Y85=""),"",(M85/100)*(S85/100)*(Y85/100))</x:f>
      </x:c>
      <x:c r="AA85" s="32"/>
      <x:c r="AB85" s="32"/>
    </x:row>
    <x:row r="86">
      <x:c r="A86" s="32"/>
      <x:c r="B86" s="56" t="str">
        <x:f>IF(A86="","",IFERROR(INDEX(Stakeholders!$B$5:$B$104,MATCH(A86,Stakeholders!$A$5:$A$104,0)),""))</x:f>
      </x:c>
      <x:c r="C86" s="56" t="str">
        <x:f>IF(A86="","",IFERROR(INDEX(Stakeholders!$E$5:$E$104,MATCH(A86,Stakeholders!$A$5:$A$104,0)),""))</x:f>
      </x:c>
      <x:c r="D86" s="32"/>
      <x:c r="E86" s="32"/>
      <x:c r="F86" s="32"/>
      <x:c r="G86" s="32"/>
      <x:c r="H86" s="36"/>
      <x:c r="I86" s="58" t="str">
        <x:f>IF(A86="","",Method_Settings!$B$5)</x:f>
      </x:c>
      <x:c r="J86" s="58" t="str">
        <x:f>IF(OR(A86="",H86=""),"",MAX(0,TODAY()-H86))</x:f>
      </x:c>
      <x:c r="K86" s="59" t="str">
        <x:f>IF(OR(A86="",H86="",I86&lt;=0),"",2^(-J86/I86))</x:f>
      </x:c>
      <x:c r="L86" s="60" t="str">
        <x:f>IF(COUNT(D86:G86)&lt;4,"",(D86*Method_Settings!$B$6+E86*Method_Settings!$B$7+F86*Method_Settings!$B$8+G86*Method_Settings!$B$9)/(4*SUM(Method_Settings!$B$6:$B$9))*100)</x:f>
      </x:c>
      <x:c r="M86" s="60" t="str">
        <x:f>IF(OR(L86="",K86=""),"",L86*K86)</x:f>
      </x:c>
      <x:c r="N86" s="32"/>
      <x:c r="O86" s="32"/>
      <x:c r="P86" s="32"/>
      <x:c r="Q86" s="32"/>
      <x:c r="R86" s="32"/>
      <x:c r="S86" s="60" t="str">
        <x:f>IF(COUNT(N86:R86)&lt;5,"",(N86*Method_Settings!$B$10+O86*Method_Settings!$B$11+P86*Method_Settings!$B$12+Q86*Method_Settings!$B$13+R86*Method_Settings!$B$14)/(4*SUM(Method_Settings!$B$10:$B$14))*100)</x:f>
      </x:c>
      <x:c r="T86" s="32"/>
      <x:c r="U86" s="32"/>
      <x:c r="V86" s="32"/>
      <x:c r="W86" s="32"/>
      <x:c r="X86" s="32"/>
      <x:c r="Y86" s="60" t="str">
        <x:f>IF(COUNT(T86:X86)&lt;5,"",(T86*Method_Settings!$B$15+U86*Method_Settings!$B$16+V86*Method_Settings!$B$17+W86*Method_Settings!$B$18+X86*Method_Settings!$B$19)/(4*SUM(Method_Settings!$B$15:$B$19))*100)</x:f>
      </x:c>
      <x:c r="Z86" s="64" t="str">
        <x:f>IF(OR(M86="",S86="",Y86=""),"",(M86/100)*(S86/100)*(Y86/100))</x:f>
      </x:c>
      <x:c r="AA86" s="32"/>
      <x:c r="AB86" s="32"/>
    </x:row>
    <x:row r="87">
      <x:c r="A87" s="32"/>
      <x:c r="B87" s="56" t="str">
        <x:f>IF(A87="","",IFERROR(INDEX(Stakeholders!$B$5:$B$104,MATCH(A87,Stakeholders!$A$5:$A$104,0)),""))</x:f>
      </x:c>
      <x:c r="C87" s="56" t="str">
        <x:f>IF(A87="","",IFERROR(INDEX(Stakeholders!$E$5:$E$104,MATCH(A87,Stakeholders!$A$5:$A$104,0)),""))</x:f>
      </x:c>
      <x:c r="D87" s="32"/>
      <x:c r="E87" s="32"/>
      <x:c r="F87" s="32"/>
      <x:c r="G87" s="32"/>
      <x:c r="H87" s="36"/>
      <x:c r="I87" s="58" t="str">
        <x:f>IF(A87="","",Method_Settings!$B$5)</x:f>
      </x:c>
      <x:c r="J87" s="58" t="str">
        <x:f>IF(OR(A87="",H87=""),"",MAX(0,TODAY()-H87))</x:f>
      </x:c>
      <x:c r="K87" s="59" t="str">
        <x:f>IF(OR(A87="",H87="",I87&lt;=0),"",2^(-J87/I87))</x:f>
      </x:c>
      <x:c r="L87" s="60" t="str">
        <x:f>IF(COUNT(D87:G87)&lt;4,"",(D87*Method_Settings!$B$6+E87*Method_Settings!$B$7+F87*Method_Settings!$B$8+G87*Method_Settings!$B$9)/(4*SUM(Method_Settings!$B$6:$B$9))*100)</x:f>
      </x:c>
      <x:c r="M87" s="60" t="str">
        <x:f>IF(OR(L87="",K87=""),"",L87*K87)</x:f>
      </x:c>
      <x:c r="N87" s="32"/>
      <x:c r="O87" s="32"/>
      <x:c r="P87" s="32"/>
      <x:c r="Q87" s="32"/>
      <x:c r="R87" s="32"/>
      <x:c r="S87" s="60" t="str">
        <x:f>IF(COUNT(N87:R87)&lt;5,"",(N87*Method_Settings!$B$10+O87*Method_Settings!$B$11+P87*Method_Settings!$B$12+Q87*Method_Settings!$B$13+R87*Method_Settings!$B$14)/(4*SUM(Method_Settings!$B$10:$B$14))*100)</x:f>
      </x:c>
      <x:c r="T87" s="32"/>
      <x:c r="U87" s="32"/>
      <x:c r="V87" s="32"/>
      <x:c r="W87" s="32"/>
      <x:c r="X87" s="32"/>
      <x:c r="Y87" s="60" t="str">
        <x:f>IF(COUNT(T87:X87)&lt;5,"",(T87*Method_Settings!$B$15+U87*Method_Settings!$B$16+V87*Method_Settings!$B$17+W87*Method_Settings!$B$18+X87*Method_Settings!$B$19)/(4*SUM(Method_Settings!$B$15:$B$19))*100)</x:f>
      </x:c>
      <x:c r="Z87" s="64" t="str">
        <x:f>IF(OR(M87="",S87="",Y87=""),"",(M87/100)*(S87/100)*(Y87/100))</x:f>
      </x:c>
      <x:c r="AA87" s="32"/>
      <x:c r="AB87" s="32"/>
    </x:row>
    <x:row r="88">
      <x:c r="A88" s="32"/>
      <x:c r="B88" s="56" t="str">
        <x:f>IF(A88="","",IFERROR(INDEX(Stakeholders!$B$5:$B$104,MATCH(A88,Stakeholders!$A$5:$A$104,0)),""))</x:f>
      </x:c>
      <x:c r="C88" s="56" t="str">
        <x:f>IF(A88="","",IFERROR(INDEX(Stakeholders!$E$5:$E$104,MATCH(A88,Stakeholders!$A$5:$A$104,0)),""))</x:f>
      </x:c>
      <x:c r="D88" s="32"/>
      <x:c r="E88" s="32"/>
      <x:c r="F88" s="32"/>
      <x:c r="G88" s="32"/>
      <x:c r="H88" s="36"/>
      <x:c r="I88" s="58" t="str">
        <x:f>IF(A88="","",Method_Settings!$B$5)</x:f>
      </x:c>
      <x:c r="J88" s="58" t="str">
        <x:f>IF(OR(A88="",H88=""),"",MAX(0,TODAY()-H88))</x:f>
      </x:c>
      <x:c r="K88" s="59" t="str">
        <x:f>IF(OR(A88="",H88="",I88&lt;=0),"",2^(-J88/I88))</x:f>
      </x:c>
      <x:c r="L88" s="60" t="str">
        <x:f>IF(COUNT(D88:G88)&lt;4,"",(D88*Method_Settings!$B$6+E88*Method_Settings!$B$7+F88*Method_Settings!$B$8+G88*Method_Settings!$B$9)/(4*SUM(Method_Settings!$B$6:$B$9))*100)</x:f>
      </x:c>
      <x:c r="M88" s="60" t="str">
        <x:f>IF(OR(L88="",K88=""),"",L88*K88)</x:f>
      </x:c>
      <x:c r="N88" s="32"/>
      <x:c r="O88" s="32"/>
      <x:c r="P88" s="32"/>
      <x:c r="Q88" s="32"/>
      <x:c r="R88" s="32"/>
      <x:c r="S88" s="60" t="str">
        <x:f>IF(COUNT(N88:R88)&lt;5,"",(N88*Method_Settings!$B$10+O88*Method_Settings!$B$11+P88*Method_Settings!$B$12+Q88*Method_Settings!$B$13+R88*Method_Settings!$B$14)/(4*SUM(Method_Settings!$B$10:$B$14))*100)</x:f>
      </x:c>
      <x:c r="T88" s="32"/>
      <x:c r="U88" s="32"/>
      <x:c r="V88" s="32"/>
      <x:c r="W88" s="32"/>
      <x:c r="X88" s="32"/>
      <x:c r="Y88" s="60" t="str">
        <x:f>IF(COUNT(T88:X88)&lt;5,"",(T88*Method_Settings!$B$15+U88*Method_Settings!$B$16+V88*Method_Settings!$B$17+W88*Method_Settings!$B$18+X88*Method_Settings!$B$19)/(4*SUM(Method_Settings!$B$15:$B$19))*100)</x:f>
      </x:c>
      <x:c r="Z88" s="64" t="str">
        <x:f>IF(OR(M88="",S88="",Y88=""),"",(M88/100)*(S88/100)*(Y88/100))</x:f>
      </x:c>
      <x:c r="AA88" s="32"/>
      <x:c r="AB88" s="32"/>
    </x:row>
    <x:row r="89">
      <x:c r="A89" s="32"/>
      <x:c r="B89" s="56" t="str">
        <x:f>IF(A89="","",IFERROR(INDEX(Stakeholders!$B$5:$B$104,MATCH(A89,Stakeholders!$A$5:$A$104,0)),""))</x:f>
      </x:c>
      <x:c r="C89" s="56" t="str">
        <x:f>IF(A89="","",IFERROR(INDEX(Stakeholders!$E$5:$E$104,MATCH(A89,Stakeholders!$A$5:$A$104,0)),""))</x:f>
      </x:c>
      <x:c r="D89" s="32"/>
      <x:c r="E89" s="32"/>
      <x:c r="F89" s="32"/>
      <x:c r="G89" s="32"/>
      <x:c r="H89" s="36"/>
      <x:c r="I89" s="58" t="str">
        <x:f>IF(A89="","",Method_Settings!$B$5)</x:f>
      </x:c>
      <x:c r="J89" s="58" t="str">
        <x:f>IF(OR(A89="",H89=""),"",MAX(0,TODAY()-H89))</x:f>
      </x:c>
      <x:c r="K89" s="59" t="str">
        <x:f>IF(OR(A89="",H89="",I89&lt;=0),"",2^(-J89/I89))</x:f>
      </x:c>
      <x:c r="L89" s="60" t="str">
        <x:f>IF(COUNT(D89:G89)&lt;4,"",(D89*Method_Settings!$B$6+E89*Method_Settings!$B$7+F89*Method_Settings!$B$8+G89*Method_Settings!$B$9)/(4*SUM(Method_Settings!$B$6:$B$9))*100)</x:f>
      </x:c>
      <x:c r="M89" s="60" t="str">
        <x:f>IF(OR(L89="",K89=""),"",L89*K89)</x:f>
      </x:c>
      <x:c r="N89" s="32"/>
      <x:c r="O89" s="32"/>
      <x:c r="P89" s="32"/>
      <x:c r="Q89" s="32"/>
      <x:c r="R89" s="32"/>
      <x:c r="S89" s="60" t="str">
        <x:f>IF(COUNT(N89:R89)&lt;5,"",(N89*Method_Settings!$B$10+O89*Method_Settings!$B$11+P89*Method_Settings!$B$12+Q89*Method_Settings!$B$13+R89*Method_Settings!$B$14)/(4*SUM(Method_Settings!$B$10:$B$14))*100)</x:f>
      </x:c>
      <x:c r="T89" s="32"/>
      <x:c r="U89" s="32"/>
      <x:c r="V89" s="32"/>
      <x:c r="W89" s="32"/>
      <x:c r="X89" s="32"/>
      <x:c r="Y89" s="60" t="str">
        <x:f>IF(COUNT(T89:X89)&lt;5,"",(T89*Method_Settings!$B$15+U89*Method_Settings!$B$16+V89*Method_Settings!$B$17+W89*Method_Settings!$B$18+X89*Method_Settings!$B$19)/(4*SUM(Method_Settings!$B$15:$B$19))*100)</x:f>
      </x:c>
      <x:c r="Z89" s="64" t="str">
        <x:f>IF(OR(M89="",S89="",Y89=""),"",(M89/100)*(S89/100)*(Y89/100))</x:f>
      </x:c>
      <x:c r="AA89" s="32"/>
      <x:c r="AB89" s="32"/>
    </x:row>
    <x:row r="90">
      <x:c r="A90" s="32"/>
      <x:c r="B90" s="56" t="str">
        <x:f>IF(A90="","",IFERROR(INDEX(Stakeholders!$B$5:$B$104,MATCH(A90,Stakeholders!$A$5:$A$104,0)),""))</x:f>
      </x:c>
      <x:c r="C90" s="56" t="str">
        <x:f>IF(A90="","",IFERROR(INDEX(Stakeholders!$E$5:$E$104,MATCH(A90,Stakeholders!$A$5:$A$104,0)),""))</x:f>
      </x:c>
      <x:c r="D90" s="32"/>
      <x:c r="E90" s="32"/>
      <x:c r="F90" s="32"/>
      <x:c r="G90" s="32"/>
      <x:c r="H90" s="36"/>
      <x:c r="I90" s="58" t="str">
        <x:f>IF(A90="","",Method_Settings!$B$5)</x:f>
      </x:c>
      <x:c r="J90" s="58" t="str">
        <x:f>IF(OR(A90="",H90=""),"",MAX(0,TODAY()-H90))</x:f>
      </x:c>
      <x:c r="K90" s="59" t="str">
        <x:f>IF(OR(A90="",H90="",I90&lt;=0),"",2^(-J90/I90))</x:f>
      </x:c>
      <x:c r="L90" s="60" t="str">
        <x:f>IF(COUNT(D90:G90)&lt;4,"",(D90*Method_Settings!$B$6+E90*Method_Settings!$B$7+F90*Method_Settings!$B$8+G90*Method_Settings!$B$9)/(4*SUM(Method_Settings!$B$6:$B$9))*100)</x:f>
      </x:c>
      <x:c r="M90" s="60" t="str">
        <x:f>IF(OR(L90="",K90=""),"",L90*K90)</x:f>
      </x:c>
      <x:c r="N90" s="32"/>
      <x:c r="O90" s="32"/>
      <x:c r="P90" s="32"/>
      <x:c r="Q90" s="32"/>
      <x:c r="R90" s="32"/>
      <x:c r="S90" s="60" t="str">
        <x:f>IF(COUNT(N90:R90)&lt;5,"",(N90*Method_Settings!$B$10+O90*Method_Settings!$B$11+P90*Method_Settings!$B$12+Q90*Method_Settings!$B$13+R90*Method_Settings!$B$14)/(4*SUM(Method_Settings!$B$10:$B$14))*100)</x:f>
      </x:c>
      <x:c r="T90" s="32"/>
      <x:c r="U90" s="32"/>
      <x:c r="V90" s="32"/>
      <x:c r="W90" s="32"/>
      <x:c r="X90" s="32"/>
      <x:c r="Y90" s="60" t="str">
        <x:f>IF(COUNT(T90:X90)&lt;5,"",(T90*Method_Settings!$B$15+U90*Method_Settings!$B$16+V90*Method_Settings!$B$17+W90*Method_Settings!$B$18+X90*Method_Settings!$B$19)/(4*SUM(Method_Settings!$B$15:$B$19))*100)</x:f>
      </x:c>
      <x:c r="Z90" s="64" t="str">
        <x:f>IF(OR(M90="",S90="",Y90=""),"",(M90/100)*(S90/100)*(Y90/100))</x:f>
      </x:c>
      <x:c r="AA90" s="32"/>
      <x:c r="AB90" s="32"/>
    </x:row>
    <x:row r="91">
      <x:c r="A91" s="32"/>
      <x:c r="B91" s="56" t="str">
        <x:f>IF(A91="","",IFERROR(INDEX(Stakeholders!$B$5:$B$104,MATCH(A91,Stakeholders!$A$5:$A$104,0)),""))</x:f>
      </x:c>
      <x:c r="C91" s="56" t="str">
        <x:f>IF(A91="","",IFERROR(INDEX(Stakeholders!$E$5:$E$104,MATCH(A91,Stakeholders!$A$5:$A$104,0)),""))</x:f>
      </x:c>
      <x:c r="D91" s="32"/>
      <x:c r="E91" s="32"/>
      <x:c r="F91" s="32"/>
      <x:c r="G91" s="32"/>
      <x:c r="H91" s="36"/>
      <x:c r="I91" s="58" t="str">
        <x:f>IF(A91="","",Method_Settings!$B$5)</x:f>
      </x:c>
      <x:c r="J91" s="58" t="str">
        <x:f>IF(OR(A91="",H91=""),"",MAX(0,TODAY()-H91))</x:f>
      </x:c>
      <x:c r="K91" s="59" t="str">
        <x:f>IF(OR(A91="",H91="",I91&lt;=0),"",2^(-J91/I91))</x:f>
      </x:c>
      <x:c r="L91" s="60" t="str">
        <x:f>IF(COUNT(D91:G91)&lt;4,"",(D91*Method_Settings!$B$6+E91*Method_Settings!$B$7+F91*Method_Settings!$B$8+G91*Method_Settings!$B$9)/(4*SUM(Method_Settings!$B$6:$B$9))*100)</x:f>
      </x:c>
      <x:c r="M91" s="60" t="str">
        <x:f>IF(OR(L91="",K91=""),"",L91*K91)</x:f>
      </x:c>
      <x:c r="N91" s="32"/>
      <x:c r="O91" s="32"/>
      <x:c r="P91" s="32"/>
      <x:c r="Q91" s="32"/>
      <x:c r="R91" s="32"/>
      <x:c r="S91" s="60" t="str">
        <x:f>IF(COUNT(N91:R91)&lt;5,"",(N91*Method_Settings!$B$10+O91*Method_Settings!$B$11+P91*Method_Settings!$B$12+Q91*Method_Settings!$B$13+R91*Method_Settings!$B$14)/(4*SUM(Method_Settings!$B$10:$B$14))*100)</x:f>
      </x:c>
      <x:c r="T91" s="32"/>
      <x:c r="U91" s="32"/>
      <x:c r="V91" s="32"/>
      <x:c r="W91" s="32"/>
      <x:c r="X91" s="32"/>
      <x:c r="Y91" s="60" t="str">
        <x:f>IF(COUNT(T91:X91)&lt;5,"",(T91*Method_Settings!$B$15+U91*Method_Settings!$B$16+V91*Method_Settings!$B$17+W91*Method_Settings!$B$18+X91*Method_Settings!$B$19)/(4*SUM(Method_Settings!$B$15:$B$19))*100)</x:f>
      </x:c>
      <x:c r="Z91" s="64" t="str">
        <x:f>IF(OR(M91="",S91="",Y91=""),"",(M91/100)*(S91/100)*(Y91/100))</x:f>
      </x:c>
      <x:c r="AA91" s="32"/>
      <x:c r="AB91" s="32"/>
    </x:row>
    <x:row r="92">
      <x:c r="A92" s="32"/>
      <x:c r="B92" s="56" t="str">
        <x:f>IF(A92="","",IFERROR(INDEX(Stakeholders!$B$5:$B$104,MATCH(A92,Stakeholders!$A$5:$A$104,0)),""))</x:f>
      </x:c>
      <x:c r="C92" s="56" t="str">
        <x:f>IF(A92="","",IFERROR(INDEX(Stakeholders!$E$5:$E$104,MATCH(A92,Stakeholders!$A$5:$A$104,0)),""))</x:f>
      </x:c>
      <x:c r="D92" s="32"/>
      <x:c r="E92" s="32"/>
      <x:c r="F92" s="32"/>
      <x:c r="G92" s="32"/>
      <x:c r="H92" s="36"/>
      <x:c r="I92" s="58" t="str">
        <x:f>IF(A92="","",Method_Settings!$B$5)</x:f>
      </x:c>
      <x:c r="J92" s="58" t="str">
        <x:f>IF(OR(A92="",H92=""),"",MAX(0,TODAY()-H92))</x:f>
      </x:c>
      <x:c r="K92" s="59" t="str">
        <x:f>IF(OR(A92="",H92="",I92&lt;=0),"",2^(-J92/I92))</x:f>
      </x:c>
      <x:c r="L92" s="60" t="str">
        <x:f>IF(COUNT(D92:G92)&lt;4,"",(D92*Method_Settings!$B$6+E92*Method_Settings!$B$7+F92*Method_Settings!$B$8+G92*Method_Settings!$B$9)/(4*SUM(Method_Settings!$B$6:$B$9))*100)</x:f>
      </x:c>
      <x:c r="M92" s="60" t="str">
        <x:f>IF(OR(L92="",K92=""),"",L92*K92)</x:f>
      </x:c>
      <x:c r="N92" s="32"/>
      <x:c r="O92" s="32"/>
      <x:c r="P92" s="32"/>
      <x:c r="Q92" s="32"/>
      <x:c r="R92" s="32"/>
      <x:c r="S92" s="60" t="str">
        <x:f>IF(COUNT(N92:R92)&lt;5,"",(N92*Method_Settings!$B$10+O92*Method_Settings!$B$11+P92*Method_Settings!$B$12+Q92*Method_Settings!$B$13+R92*Method_Settings!$B$14)/(4*SUM(Method_Settings!$B$10:$B$14))*100)</x:f>
      </x:c>
      <x:c r="T92" s="32"/>
      <x:c r="U92" s="32"/>
      <x:c r="V92" s="32"/>
      <x:c r="W92" s="32"/>
      <x:c r="X92" s="32"/>
      <x:c r="Y92" s="60" t="str">
        <x:f>IF(COUNT(T92:X92)&lt;5,"",(T92*Method_Settings!$B$15+U92*Method_Settings!$B$16+V92*Method_Settings!$B$17+W92*Method_Settings!$B$18+X92*Method_Settings!$B$19)/(4*SUM(Method_Settings!$B$15:$B$19))*100)</x:f>
      </x:c>
      <x:c r="Z92" s="64" t="str">
        <x:f>IF(OR(M92="",S92="",Y92=""),"",(M92/100)*(S92/100)*(Y92/100))</x:f>
      </x:c>
      <x:c r="AA92" s="32"/>
      <x:c r="AB92" s="32"/>
    </x:row>
    <x:row r="93">
      <x:c r="A93" s="32"/>
      <x:c r="B93" s="56" t="str">
        <x:f>IF(A93="","",IFERROR(INDEX(Stakeholders!$B$5:$B$104,MATCH(A93,Stakeholders!$A$5:$A$104,0)),""))</x:f>
      </x:c>
      <x:c r="C93" s="56" t="str">
        <x:f>IF(A93="","",IFERROR(INDEX(Stakeholders!$E$5:$E$104,MATCH(A93,Stakeholders!$A$5:$A$104,0)),""))</x:f>
      </x:c>
      <x:c r="D93" s="32"/>
      <x:c r="E93" s="32"/>
      <x:c r="F93" s="32"/>
      <x:c r="G93" s="32"/>
      <x:c r="H93" s="36"/>
      <x:c r="I93" s="58" t="str">
        <x:f>IF(A93="","",Method_Settings!$B$5)</x:f>
      </x:c>
      <x:c r="J93" s="58" t="str">
        <x:f>IF(OR(A93="",H93=""),"",MAX(0,TODAY()-H93))</x:f>
      </x:c>
      <x:c r="K93" s="59" t="str">
        <x:f>IF(OR(A93="",H93="",I93&lt;=0),"",2^(-J93/I93))</x:f>
      </x:c>
      <x:c r="L93" s="60" t="str">
        <x:f>IF(COUNT(D93:G93)&lt;4,"",(D93*Method_Settings!$B$6+E93*Method_Settings!$B$7+F93*Method_Settings!$B$8+G93*Method_Settings!$B$9)/(4*SUM(Method_Settings!$B$6:$B$9))*100)</x:f>
      </x:c>
      <x:c r="M93" s="60" t="str">
        <x:f>IF(OR(L93="",K93=""),"",L93*K93)</x:f>
      </x:c>
      <x:c r="N93" s="32"/>
      <x:c r="O93" s="32"/>
      <x:c r="P93" s="32"/>
      <x:c r="Q93" s="32"/>
      <x:c r="R93" s="32"/>
      <x:c r="S93" s="60" t="str">
        <x:f>IF(COUNT(N93:R93)&lt;5,"",(N93*Method_Settings!$B$10+O93*Method_Settings!$B$11+P93*Method_Settings!$B$12+Q93*Method_Settings!$B$13+R93*Method_Settings!$B$14)/(4*SUM(Method_Settings!$B$10:$B$14))*100)</x:f>
      </x:c>
      <x:c r="T93" s="32"/>
      <x:c r="U93" s="32"/>
      <x:c r="V93" s="32"/>
      <x:c r="W93" s="32"/>
      <x:c r="X93" s="32"/>
      <x:c r="Y93" s="60" t="str">
        <x:f>IF(COUNT(T93:X93)&lt;5,"",(T93*Method_Settings!$B$15+U93*Method_Settings!$B$16+V93*Method_Settings!$B$17+W93*Method_Settings!$B$18+X93*Method_Settings!$B$19)/(4*SUM(Method_Settings!$B$15:$B$19))*100)</x:f>
      </x:c>
      <x:c r="Z93" s="64" t="str">
        <x:f>IF(OR(M93="",S93="",Y93=""),"",(M93/100)*(S93/100)*(Y93/100))</x:f>
      </x:c>
      <x:c r="AA93" s="32"/>
      <x:c r="AB93" s="32"/>
    </x:row>
    <x:row r="94">
      <x:c r="A94" s="32"/>
      <x:c r="B94" s="56" t="str">
        <x:f>IF(A94="","",IFERROR(INDEX(Stakeholders!$B$5:$B$104,MATCH(A94,Stakeholders!$A$5:$A$104,0)),""))</x:f>
      </x:c>
      <x:c r="C94" s="56" t="str">
        <x:f>IF(A94="","",IFERROR(INDEX(Stakeholders!$E$5:$E$104,MATCH(A94,Stakeholders!$A$5:$A$104,0)),""))</x:f>
      </x:c>
      <x:c r="D94" s="32"/>
      <x:c r="E94" s="32"/>
      <x:c r="F94" s="32"/>
      <x:c r="G94" s="32"/>
      <x:c r="H94" s="36"/>
      <x:c r="I94" s="58" t="str">
        <x:f>IF(A94="","",Method_Settings!$B$5)</x:f>
      </x:c>
      <x:c r="J94" s="58" t="str">
        <x:f>IF(OR(A94="",H94=""),"",MAX(0,TODAY()-H94))</x:f>
      </x:c>
      <x:c r="K94" s="59" t="str">
        <x:f>IF(OR(A94="",H94="",I94&lt;=0),"",2^(-J94/I94))</x:f>
      </x:c>
      <x:c r="L94" s="60" t="str">
        <x:f>IF(COUNT(D94:G94)&lt;4,"",(D94*Method_Settings!$B$6+E94*Method_Settings!$B$7+F94*Method_Settings!$B$8+G94*Method_Settings!$B$9)/(4*SUM(Method_Settings!$B$6:$B$9))*100)</x:f>
      </x:c>
      <x:c r="M94" s="60" t="str">
        <x:f>IF(OR(L94="",K94=""),"",L94*K94)</x:f>
      </x:c>
      <x:c r="N94" s="32"/>
      <x:c r="O94" s="32"/>
      <x:c r="P94" s="32"/>
      <x:c r="Q94" s="32"/>
      <x:c r="R94" s="32"/>
      <x:c r="S94" s="60" t="str">
        <x:f>IF(COUNT(N94:R94)&lt;5,"",(N94*Method_Settings!$B$10+O94*Method_Settings!$B$11+P94*Method_Settings!$B$12+Q94*Method_Settings!$B$13+R94*Method_Settings!$B$14)/(4*SUM(Method_Settings!$B$10:$B$14))*100)</x:f>
      </x:c>
      <x:c r="T94" s="32"/>
      <x:c r="U94" s="32"/>
      <x:c r="V94" s="32"/>
      <x:c r="W94" s="32"/>
      <x:c r="X94" s="32"/>
      <x:c r="Y94" s="60" t="str">
        <x:f>IF(COUNT(T94:X94)&lt;5,"",(T94*Method_Settings!$B$15+U94*Method_Settings!$B$16+V94*Method_Settings!$B$17+W94*Method_Settings!$B$18+X94*Method_Settings!$B$19)/(4*SUM(Method_Settings!$B$15:$B$19))*100)</x:f>
      </x:c>
      <x:c r="Z94" s="64" t="str">
        <x:f>IF(OR(M94="",S94="",Y94=""),"",(M94/100)*(S94/100)*(Y94/100))</x:f>
      </x:c>
      <x:c r="AA94" s="32"/>
      <x:c r="AB94" s="32"/>
    </x:row>
    <x:row r="95">
      <x:c r="A95" s="32"/>
      <x:c r="B95" s="56" t="str">
        <x:f>IF(A95="","",IFERROR(INDEX(Stakeholders!$B$5:$B$104,MATCH(A95,Stakeholders!$A$5:$A$104,0)),""))</x:f>
      </x:c>
      <x:c r="C95" s="56" t="str">
        <x:f>IF(A95="","",IFERROR(INDEX(Stakeholders!$E$5:$E$104,MATCH(A95,Stakeholders!$A$5:$A$104,0)),""))</x:f>
      </x:c>
      <x:c r="D95" s="32"/>
      <x:c r="E95" s="32"/>
      <x:c r="F95" s="32"/>
      <x:c r="G95" s="32"/>
      <x:c r="H95" s="36"/>
      <x:c r="I95" s="58" t="str">
        <x:f>IF(A95="","",Method_Settings!$B$5)</x:f>
      </x:c>
      <x:c r="J95" s="58" t="str">
        <x:f>IF(OR(A95="",H95=""),"",MAX(0,TODAY()-H95))</x:f>
      </x:c>
      <x:c r="K95" s="59" t="str">
        <x:f>IF(OR(A95="",H95="",I95&lt;=0),"",2^(-J95/I95))</x:f>
      </x:c>
      <x:c r="L95" s="60" t="str">
        <x:f>IF(COUNT(D95:G95)&lt;4,"",(D95*Method_Settings!$B$6+E95*Method_Settings!$B$7+F95*Method_Settings!$B$8+G95*Method_Settings!$B$9)/(4*SUM(Method_Settings!$B$6:$B$9))*100)</x:f>
      </x:c>
      <x:c r="M95" s="60" t="str">
        <x:f>IF(OR(L95="",K95=""),"",L95*K95)</x:f>
      </x:c>
      <x:c r="N95" s="32"/>
      <x:c r="O95" s="32"/>
      <x:c r="P95" s="32"/>
      <x:c r="Q95" s="32"/>
      <x:c r="R95" s="32"/>
      <x:c r="S95" s="60" t="str">
        <x:f>IF(COUNT(N95:R95)&lt;5,"",(N95*Method_Settings!$B$10+O95*Method_Settings!$B$11+P95*Method_Settings!$B$12+Q95*Method_Settings!$B$13+R95*Method_Settings!$B$14)/(4*SUM(Method_Settings!$B$10:$B$14))*100)</x:f>
      </x:c>
      <x:c r="T95" s="32"/>
      <x:c r="U95" s="32"/>
      <x:c r="V95" s="32"/>
      <x:c r="W95" s="32"/>
      <x:c r="X95" s="32"/>
      <x:c r="Y95" s="60" t="str">
        <x:f>IF(COUNT(T95:X95)&lt;5,"",(T95*Method_Settings!$B$15+U95*Method_Settings!$B$16+V95*Method_Settings!$B$17+W95*Method_Settings!$B$18+X95*Method_Settings!$B$19)/(4*SUM(Method_Settings!$B$15:$B$19))*100)</x:f>
      </x:c>
      <x:c r="Z95" s="64" t="str">
        <x:f>IF(OR(M95="",S95="",Y95=""),"",(M95/100)*(S95/100)*(Y95/100))</x:f>
      </x:c>
      <x:c r="AA95" s="32"/>
      <x:c r="AB95" s="32"/>
    </x:row>
    <x:row r="96">
      <x:c r="A96" s="32"/>
      <x:c r="B96" s="56" t="str">
        <x:f>IF(A96="","",IFERROR(INDEX(Stakeholders!$B$5:$B$104,MATCH(A96,Stakeholders!$A$5:$A$104,0)),""))</x:f>
      </x:c>
      <x:c r="C96" s="56" t="str">
        <x:f>IF(A96="","",IFERROR(INDEX(Stakeholders!$E$5:$E$104,MATCH(A96,Stakeholders!$A$5:$A$104,0)),""))</x:f>
      </x:c>
      <x:c r="D96" s="32"/>
      <x:c r="E96" s="32"/>
      <x:c r="F96" s="32"/>
      <x:c r="G96" s="32"/>
      <x:c r="H96" s="36"/>
      <x:c r="I96" s="58" t="str">
        <x:f>IF(A96="","",Method_Settings!$B$5)</x:f>
      </x:c>
      <x:c r="J96" s="58" t="str">
        <x:f>IF(OR(A96="",H96=""),"",MAX(0,TODAY()-H96))</x:f>
      </x:c>
      <x:c r="K96" s="59" t="str">
        <x:f>IF(OR(A96="",H96="",I96&lt;=0),"",2^(-J96/I96))</x:f>
      </x:c>
      <x:c r="L96" s="60" t="str">
        <x:f>IF(COUNT(D96:G96)&lt;4,"",(D96*Method_Settings!$B$6+E96*Method_Settings!$B$7+F96*Method_Settings!$B$8+G96*Method_Settings!$B$9)/(4*SUM(Method_Settings!$B$6:$B$9))*100)</x:f>
      </x:c>
      <x:c r="M96" s="60" t="str">
        <x:f>IF(OR(L96="",K96=""),"",L96*K96)</x:f>
      </x:c>
      <x:c r="N96" s="32"/>
      <x:c r="O96" s="32"/>
      <x:c r="P96" s="32"/>
      <x:c r="Q96" s="32"/>
      <x:c r="R96" s="32"/>
      <x:c r="S96" s="60" t="str">
        <x:f>IF(COUNT(N96:R96)&lt;5,"",(N96*Method_Settings!$B$10+O96*Method_Settings!$B$11+P96*Method_Settings!$B$12+Q96*Method_Settings!$B$13+R96*Method_Settings!$B$14)/(4*SUM(Method_Settings!$B$10:$B$14))*100)</x:f>
      </x:c>
      <x:c r="T96" s="32"/>
      <x:c r="U96" s="32"/>
      <x:c r="V96" s="32"/>
      <x:c r="W96" s="32"/>
      <x:c r="X96" s="32"/>
      <x:c r="Y96" s="60" t="str">
        <x:f>IF(COUNT(T96:X96)&lt;5,"",(T96*Method_Settings!$B$15+U96*Method_Settings!$B$16+V96*Method_Settings!$B$17+W96*Method_Settings!$B$18+X96*Method_Settings!$B$19)/(4*SUM(Method_Settings!$B$15:$B$19))*100)</x:f>
      </x:c>
      <x:c r="Z96" s="64" t="str">
        <x:f>IF(OR(M96="",S96="",Y96=""),"",(M96/100)*(S96/100)*(Y96/100))</x:f>
      </x:c>
      <x:c r="AA96" s="32"/>
      <x:c r="AB96" s="32"/>
    </x:row>
    <x:row r="97">
      <x:c r="A97" s="32"/>
      <x:c r="B97" s="56" t="str">
        <x:f>IF(A97="","",IFERROR(INDEX(Stakeholders!$B$5:$B$104,MATCH(A97,Stakeholders!$A$5:$A$104,0)),""))</x:f>
      </x:c>
      <x:c r="C97" s="56" t="str">
        <x:f>IF(A97="","",IFERROR(INDEX(Stakeholders!$E$5:$E$104,MATCH(A97,Stakeholders!$A$5:$A$104,0)),""))</x:f>
      </x:c>
      <x:c r="D97" s="32"/>
      <x:c r="E97" s="32"/>
      <x:c r="F97" s="32"/>
      <x:c r="G97" s="32"/>
      <x:c r="H97" s="36"/>
      <x:c r="I97" s="58" t="str">
        <x:f>IF(A97="","",Method_Settings!$B$5)</x:f>
      </x:c>
      <x:c r="J97" s="58" t="str">
        <x:f>IF(OR(A97="",H97=""),"",MAX(0,TODAY()-H97))</x:f>
      </x:c>
      <x:c r="K97" s="59" t="str">
        <x:f>IF(OR(A97="",H97="",I97&lt;=0),"",2^(-J97/I97))</x:f>
      </x:c>
      <x:c r="L97" s="60" t="str">
        <x:f>IF(COUNT(D97:G97)&lt;4,"",(D97*Method_Settings!$B$6+E97*Method_Settings!$B$7+F97*Method_Settings!$B$8+G97*Method_Settings!$B$9)/(4*SUM(Method_Settings!$B$6:$B$9))*100)</x:f>
      </x:c>
      <x:c r="M97" s="60" t="str">
        <x:f>IF(OR(L97="",K97=""),"",L97*K97)</x:f>
      </x:c>
      <x:c r="N97" s="32"/>
      <x:c r="O97" s="32"/>
      <x:c r="P97" s="32"/>
      <x:c r="Q97" s="32"/>
      <x:c r="R97" s="32"/>
      <x:c r="S97" s="60" t="str">
        <x:f>IF(COUNT(N97:R97)&lt;5,"",(N97*Method_Settings!$B$10+O97*Method_Settings!$B$11+P97*Method_Settings!$B$12+Q97*Method_Settings!$B$13+R97*Method_Settings!$B$14)/(4*SUM(Method_Settings!$B$10:$B$14))*100)</x:f>
      </x:c>
      <x:c r="T97" s="32"/>
      <x:c r="U97" s="32"/>
      <x:c r="V97" s="32"/>
      <x:c r="W97" s="32"/>
      <x:c r="X97" s="32"/>
      <x:c r="Y97" s="60" t="str">
        <x:f>IF(COUNT(T97:X97)&lt;5,"",(T97*Method_Settings!$B$15+U97*Method_Settings!$B$16+V97*Method_Settings!$B$17+W97*Method_Settings!$B$18+X97*Method_Settings!$B$19)/(4*SUM(Method_Settings!$B$15:$B$19))*100)</x:f>
      </x:c>
      <x:c r="Z97" s="64" t="str">
        <x:f>IF(OR(M97="",S97="",Y97=""),"",(M97/100)*(S97/100)*(Y97/100))</x:f>
      </x:c>
      <x:c r="AA97" s="32"/>
      <x:c r="AB97" s="32"/>
    </x:row>
    <x:row r="98">
      <x:c r="A98" s="32"/>
      <x:c r="B98" s="56" t="str">
        <x:f>IF(A98="","",IFERROR(INDEX(Stakeholders!$B$5:$B$104,MATCH(A98,Stakeholders!$A$5:$A$104,0)),""))</x:f>
      </x:c>
      <x:c r="C98" s="56" t="str">
        <x:f>IF(A98="","",IFERROR(INDEX(Stakeholders!$E$5:$E$104,MATCH(A98,Stakeholders!$A$5:$A$104,0)),""))</x:f>
      </x:c>
      <x:c r="D98" s="32"/>
      <x:c r="E98" s="32"/>
      <x:c r="F98" s="32"/>
      <x:c r="G98" s="32"/>
      <x:c r="H98" s="36"/>
      <x:c r="I98" s="58" t="str">
        <x:f>IF(A98="","",Method_Settings!$B$5)</x:f>
      </x:c>
      <x:c r="J98" s="58" t="str">
        <x:f>IF(OR(A98="",H98=""),"",MAX(0,TODAY()-H98))</x:f>
      </x:c>
      <x:c r="K98" s="59" t="str">
        <x:f>IF(OR(A98="",H98="",I98&lt;=0),"",2^(-J98/I98))</x:f>
      </x:c>
      <x:c r="L98" s="60" t="str">
        <x:f>IF(COUNT(D98:G98)&lt;4,"",(D98*Method_Settings!$B$6+E98*Method_Settings!$B$7+F98*Method_Settings!$B$8+G98*Method_Settings!$B$9)/(4*SUM(Method_Settings!$B$6:$B$9))*100)</x:f>
      </x:c>
      <x:c r="M98" s="60" t="str">
        <x:f>IF(OR(L98="",K98=""),"",L98*K98)</x:f>
      </x:c>
      <x:c r="N98" s="32"/>
      <x:c r="O98" s="32"/>
      <x:c r="P98" s="32"/>
      <x:c r="Q98" s="32"/>
      <x:c r="R98" s="32"/>
      <x:c r="S98" s="60" t="str">
        <x:f>IF(COUNT(N98:R98)&lt;5,"",(N98*Method_Settings!$B$10+O98*Method_Settings!$B$11+P98*Method_Settings!$B$12+Q98*Method_Settings!$B$13+R98*Method_Settings!$B$14)/(4*SUM(Method_Settings!$B$10:$B$14))*100)</x:f>
      </x:c>
      <x:c r="T98" s="32"/>
      <x:c r="U98" s="32"/>
      <x:c r="V98" s="32"/>
      <x:c r="W98" s="32"/>
      <x:c r="X98" s="32"/>
      <x:c r="Y98" s="60" t="str">
        <x:f>IF(COUNT(T98:X98)&lt;5,"",(T98*Method_Settings!$B$15+U98*Method_Settings!$B$16+V98*Method_Settings!$B$17+W98*Method_Settings!$B$18+X98*Method_Settings!$B$19)/(4*SUM(Method_Settings!$B$15:$B$19))*100)</x:f>
      </x:c>
      <x:c r="Z98" s="64" t="str">
        <x:f>IF(OR(M98="",S98="",Y98=""),"",(M98/100)*(S98/100)*(Y98/100))</x:f>
      </x:c>
      <x:c r="AA98" s="32"/>
      <x:c r="AB98" s="32"/>
    </x:row>
    <x:row r="99">
      <x:c r="A99" s="32"/>
      <x:c r="B99" s="56" t="str">
        <x:f>IF(A99="","",IFERROR(INDEX(Stakeholders!$B$5:$B$104,MATCH(A99,Stakeholders!$A$5:$A$104,0)),""))</x:f>
      </x:c>
      <x:c r="C99" s="56" t="str">
        <x:f>IF(A99="","",IFERROR(INDEX(Stakeholders!$E$5:$E$104,MATCH(A99,Stakeholders!$A$5:$A$104,0)),""))</x:f>
      </x:c>
      <x:c r="D99" s="32"/>
      <x:c r="E99" s="32"/>
      <x:c r="F99" s="32"/>
      <x:c r="G99" s="32"/>
      <x:c r="H99" s="36"/>
      <x:c r="I99" s="58" t="str">
        <x:f>IF(A99="","",Method_Settings!$B$5)</x:f>
      </x:c>
      <x:c r="J99" s="58" t="str">
        <x:f>IF(OR(A99="",H99=""),"",MAX(0,TODAY()-H99))</x:f>
      </x:c>
      <x:c r="K99" s="59" t="str">
        <x:f>IF(OR(A99="",H99="",I99&lt;=0),"",2^(-J99/I99))</x:f>
      </x:c>
      <x:c r="L99" s="60" t="str">
        <x:f>IF(COUNT(D99:G99)&lt;4,"",(D99*Method_Settings!$B$6+E99*Method_Settings!$B$7+F99*Method_Settings!$B$8+G99*Method_Settings!$B$9)/(4*SUM(Method_Settings!$B$6:$B$9))*100)</x:f>
      </x:c>
      <x:c r="M99" s="60" t="str">
        <x:f>IF(OR(L99="",K99=""),"",L99*K99)</x:f>
      </x:c>
      <x:c r="N99" s="32"/>
      <x:c r="O99" s="32"/>
      <x:c r="P99" s="32"/>
      <x:c r="Q99" s="32"/>
      <x:c r="R99" s="32"/>
      <x:c r="S99" s="60" t="str">
        <x:f>IF(COUNT(N99:R99)&lt;5,"",(N99*Method_Settings!$B$10+O99*Method_Settings!$B$11+P99*Method_Settings!$B$12+Q99*Method_Settings!$B$13+R99*Method_Settings!$B$14)/(4*SUM(Method_Settings!$B$10:$B$14))*100)</x:f>
      </x:c>
      <x:c r="T99" s="32"/>
      <x:c r="U99" s="32"/>
      <x:c r="V99" s="32"/>
      <x:c r="W99" s="32"/>
      <x:c r="X99" s="32"/>
      <x:c r="Y99" s="60" t="str">
        <x:f>IF(COUNT(T99:X99)&lt;5,"",(T99*Method_Settings!$B$15+U99*Method_Settings!$B$16+V99*Method_Settings!$B$17+W99*Method_Settings!$B$18+X99*Method_Settings!$B$19)/(4*SUM(Method_Settings!$B$15:$B$19))*100)</x:f>
      </x:c>
      <x:c r="Z99" s="64" t="str">
        <x:f>IF(OR(M99="",S99="",Y99=""),"",(M99/100)*(S99/100)*(Y99/100))</x:f>
      </x:c>
      <x:c r="AA99" s="32"/>
      <x:c r="AB99" s="32"/>
    </x:row>
    <x:row r="100">
      <x:c r="A100" s="32"/>
      <x:c r="B100" s="56" t="str">
        <x:f>IF(A100="","",IFERROR(INDEX(Stakeholders!$B$5:$B$104,MATCH(A100,Stakeholders!$A$5:$A$104,0)),""))</x:f>
      </x:c>
      <x:c r="C100" s="56" t="str">
        <x:f>IF(A100="","",IFERROR(INDEX(Stakeholders!$E$5:$E$104,MATCH(A100,Stakeholders!$A$5:$A$104,0)),""))</x:f>
      </x:c>
      <x:c r="D100" s="32"/>
      <x:c r="E100" s="32"/>
      <x:c r="F100" s="32"/>
      <x:c r="G100" s="32"/>
      <x:c r="H100" s="36"/>
      <x:c r="I100" s="58" t="str">
        <x:f>IF(A100="","",Method_Settings!$B$5)</x:f>
      </x:c>
      <x:c r="J100" s="58" t="str">
        <x:f>IF(OR(A100="",H100=""),"",MAX(0,TODAY()-H100))</x:f>
      </x:c>
      <x:c r="K100" s="59" t="str">
        <x:f>IF(OR(A100="",H100="",I100&lt;=0),"",2^(-J100/I100))</x:f>
      </x:c>
      <x:c r="L100" s="60" t="str">
        <x:f>IF(COUNT(D100:G100)&lt;4,"",(D100*Method_Settings!$B$6+E100*Method_Settings!$B$7+F100*Method_Settings!$B$8+G100*Method_Settings!$B$9)/(4*SUM(Method_Settings!$B$6:$B$9))*100)</x:f>
      </x:c>
      <x:c r="M100" s="60" t="str">
        <x:f>IF(OR(L100="",K100=""),"",L100*K100)</x:f>
      </x:c>
      <x:c r="N100" s="32"/>
      <x:c r="O100" s="32"/>
      <x:c r="P100" s="32"/>
      <x:c r="Q100" s="32"/>
      <x:c r="R100" s="32"/>
      <x:c r="S100" s="60" t="str">
        <x:f>IF(COUNT(N100:R100)&lt;5,"",(N100*Method_Settings!$B$10+O100*Method_Settings!$B$11+P100*Method_Settings!$B$12+Q100*Method_Settings!$B$13+R100*Method_Settings!$B$14)/(4*SUM(Method_Settings!$B$10:$B$14))*100)</x:f>
      </x:c>
      <x:c r="T100" s="32"/>
      <x:c r="U100" s="32"/>
      <x:c r="V100" s="32"/>
      <x:c r="W100" s="32"/>
      <x:c r="X100" s="32"/>
      <x:c r="Y100" s="60" t="str">
        <x:f>IF(COUNT(T100:X100)&lt;5,"",(T100*Method_Settings!$B$15+U100*Method_Settings!$B$16+V100*Method_Settings!$B$17+W100*Method_Settings!$B$18+X100*Method_Settings!$B$19)/(4*SUM(Method_Settings!$B$15:$B$19))*100)</x:f>
      </x:c>
      <x:c r="Z100" s="64" t="str">
        <x:f>IF(OR(M100="",S100="",Y100=""),"",(M100/100)*(S100/100)*(Y100/100))</x:f>
      </x:c>
      <x:c r="AA100" s="32"/>
      <x:c r="AB100" s="32"/>
    </x:row>
    <x:row r="101">
      <x:c r="A101" s="32"/>
      <x:c r="B101" s="56" t="str">
        <x:f>IF(A101="","",IFERROR(INDEX(Stakeholders!$B$5:$B$104,MATCH(A101,Stakeholders!$A$5:$A$104,0)),""))</x:f>
      </x:c>
      <x:c r="C101" s="56" t="str">
        <x:f>IF(A101="","",IFERROR(INDEX(Stakeholders!$E$5:$E$104,MATCH(A101,Stakeholders!$A$5:$A$104,0)),""))</x:f>
      </x:c>
      <x:c r="D101" s="32"/>
      <x:c r="E101" s="32"/>
      <x:c r="F101" s="32"/>
      <x:c r="G101" s="32"/>
      <x:c r="H101" s="36"/>
      <x:c r="I101" s="58" t="str">
        <x:f>IF(A101="","",Method_Settings!$B$5)</x:f>
      </x:c>
      <x:c r="J101" s="58" t="str">
        <x:f>IF(OR(A101="",H101=""),"",MAX(0,TODAY()-H101))</x:f>
      </x:c>
      <x:c r="K101" s="59" t="str">
        <x:f>IF(OR(A101="",H101="",I101&lt;=0),"",2^(-J101/I101))</x:f>
      </x:c>
      <x:c r="L101" s="60" t="str">
        <x:f>IF(COUNT(D101:G101)&lt;4,"",(D101*Method_Settings!$B$6+E101*Method_Settings!$B$7+F101*Method_Settings!$B$8+G101*Method_Settings!$B$9)/(4*SUM(Method_Settings!$B$6:$B$9))*100)</x:f>
      </x:c>
      <x:c r="M101" s="60" t="str">
        <x:f>IF(OR(L101="",K101=""),"",L101*K101)</x:f>
      </x:c>
      <x:c r="N101" s="32"/>
      <x:c r="O101" s="32"/>
      <x:c r="P101" s="32"/>
      <x:c r="Q101" s="32"/>
      <x:c r="R101" s="32"/>
      <x:c r="S101" s="60" t="str">
        <x:f>IF(COUNT(N101:R101)&lt;5,"",(N101*Method_Settings!$B$10+O101*Method_Settings!$B$11+P101*Method_Settings!$B$12+Q101*Method_Settings!$B$13+R101*Method_Settings!$B$14)/(4*SUM(Method_Settings!$B$10:$B$14))*100)</x:f>
      </x:c>
      <x:c r="T101" s="32"/>
      <x:c r="U101" s="32"/>
      <x:c r="V101" s="32"/>
      <x:c r="W101" s="32"/>
      <x:c r="X101" s="32"/>
      <x:c r="Y101" s="60" t="str">
        <x:f>IF(COUNT(T101:X101)&lt;5,"",(T101*Method_Settings!$B$15+U101*Method_Settings!$B$16+V101*Method_Settings!$B$17+W101*Method_Settings!$B$18+X101*Method_Settings!$B$19)/(4*SUM(Method_Settings!$B$15:$B$19))*100)</x:f>
      </x:c>
      <x:c r="Z101" s="64" t="str">
        <x:f>IF(OR(M101="",S101="",Y101=""),"",(M101/100)*(S101/100)*(Y101/100))</x:f>
      </x:c>
      <x:c r="AA101" s="32"/>
      <x:c r="AB101" s="32"/>
    </x:row>
    <x:row r="102">
      <x:c r="A102" s="32"/>
      <x:c r="B102" s="56" t="str">
        <x:f>IF(A102="","",IFERROR(INDEX(Stakeholders!$B$5:$B$104,MATCH(A102,Stakeholders!$A$5:$A$104,0)),""))</x:f>
      </x:c>
      <x:c r="C102" s="56" t="str">
        <x:f>IF(A102="","",IFERROR(INDEX(Stakeholders!$E$5:$E$104,MATCH(A102,Stakeholders!$A$5:$A$104,0)),""))</x:f>
      </x:c>
      <x:c r="D102" s="32"/>
      <x:c r="E102" s="32"/>
      <x:c r="F102" s="32"/>
      <x:c r="G102" s="32"/>
      <x:c r="H102" s="36"/>
      <x:c r="I102" s="58" t="str">
        <x:f>IF(A102="","",Method_Settings!$B$5)</x:f>
      </x:c>
      <x:c r="J102" s="58" t="str">
        <x:f>IF(OR(A102="",H102=""),"",MAX(0,TODAY()-H102))</x:f>
      </x:c>
      <x:c r="K102" s="59" t="str">
        <x:f>IF(OR(A102="",H102="",I102&lt;=0),"",2^(-J102/I102))</x:f>
      </x:c>
      <x:c r="L102" s="60" t="str">
        <x:f>IF(COUNT(D102:G102)&lt;4,"",(D102*Method_Settings!$B$6+E102*Method_Settings!$B$7+F102*Method_Settings!$B$8+G102*Method_Settings!$B$9)/(4*SUM(Method_Settings!$B$6:$B$9))*100)</x:f>
      </x:c>
      <x:c r="M102" s="60" t="str">
        <x:f>IF(OR(L102="",K102=""),"",L102*K102)</x:f>
      </x:c>
      <x:c r="N102" s="32"/>
      <x:c r="O102" s="32"/>
      <x:c r="P102" s="32"/>
      <x:c r="Q102" s="32"/>
      <x:c r="R102" s="32"/>
      <x:c r="S102" s="60" t="str">
        <x:f>IF(COUNT(N102:R102)&lt;5,"",(N102*Method_Settings!$B$10+O102*Method_Settings!$B$11+P102*Method_Settings!$B$12+Q102*Method_Settings!$B$13+R102*Method_Settings!$B$14)/(4*SUM(Method_Settings!$B$10:$B$14))*100)</x:f>
      </x:c>
      <x:c r="T102" s="32"/>
      <x:c r="U102" s="32"/>
      <x:c r="V102" s="32"/>
      <x:c r="W102" s="32"/>
      <x:c r="X102" s="32"/>
      <x:c r="Y102" s="60" t="str">
        <x:f>IF(COUNT(T102:X102)&lt;5,"",(T102*Method_Settings!$B$15+U102*Method_Settings!$B$16+V102*Method_Settings!$B$17+W102*Method_Settings!$B$18+X102*Method_Settings!$B$19)/(4*SUM(Method_Settings!$B$15:$B$19))*100)</x:f>
      </x:c>
      <x:c r="Z102" s="64" t="str">
        <x:f>IF(OR(M102="",S102="",Y102=""),"",(M102/100)*(S102/100)*(Y102/100))</x:f>
      </x:c>
      <x:c r="AA102" s="32"/>
      <x:c r="AB102" s="32"/>
    </x:row>
    <x:row r="103">
      <x:c r="A103" s="32"/>
      <x:c r="B103" s="56" t="str">
        <x:f>IF(A103="","",IFERROR(INDEX(Stakeholders!$B$5:$B$104,MATCH(A103,Stakeholders!$A$5:$A$104,0)),""))</x:f>
      </x:c>
      <x:c r="C103" s="56" t="str">
        <x:f>IF(A103="","",IFERROR(INDEX(Stakeholders!$E$5:$E$104,MATCH(A103,Stakeholders!$A$5:$A$104,0)),""))</x:f>
      </x:c>
      <x:c r="D103" s="32"/>
      <x:c r="E103" s="32"/>
      <x:c r="F103" s="32"/>
      <x:c r="G103" s="32"/>
      <x:c r="H103" s="36"/>
      <x:c r="I103" s="58" t="str">
        <x:f>IF(A103="","",Method_Settings!$B$5)</x:f>
      </x:c>
      <x:c r="J103" s="58" t="str">
        <x:f>IF(OR(A103="",H103=""),"",MAX(0,TODAY()-H103))</x:f>
      </x:c>
      <x:c r="K103" s="59" t="str">
        <x:f>IF(OR(A103="",H103="",I103&lt;=0),"",2^(-J103/I103))</x:f>
      </x:c>
      <x:c r="L103" s="60" t="str">
        <x:f>IF(COUNT(D103:G103)&lt;4,"",(D103*Method_Settings!$B$6+E103*Method_Settings!$B$7+F103*Method_Settings!$B$8+G103*Method_Settings!$B$9)/(4*SUM(Method_Settings!$B$6:$B$9))*100)</x:f>
      </x:c>
      <x:c r="M103" s="60" t="str">
        <x:f>IF(OR(L103="",K103=""),"",L103*K103)</x:f>
      </x:c>
      <x:c r="N103" s="32"/>
      <x:c r="O103" s="32"/>
      <x:c r="P103" s="32"/>
      <x:c r="Q103" s="32"/>
      <x:c r="R103" s="32"/>
      <x:c r="S103" s="60" t="str">
        <x:f>IF(COUNT(N103:R103)&lt;5,"",(N103*Method_Settings!$B$10+O103*Method_Settings!$B$11+P103*Method_Settings!$B$12+Q103*Method_Settings!$B$13+R103*Method_Settings!$B$14)/(4*SUM(Method_Settings!$B$10:$B$14))*100)</x:f>
      </x:c>
      <x:c r="T103" s="32"/>
      <x:c r="U103" s="32"/>
      <x:c r="V103" s="32"/>
      <x:c r="W103" s="32"/>
      <x:c r="X103" s="32"/>
      <x:c r="Y103" s="60" t="str">
        <x:f>IF(COUNT(T103:X103)&lt;5,"",(T103*Method_Settings!$B$15+U103*Method_Settings!$B$16+V103*Method_Settings!$B$17+W103*Method_Settings!$B$18+X103*Method_Settings!$B$19)/(4*SUM(Method_Settings!$B$15:$B$19))*100)</x:f>
      </x:c>
      <x:c r="Z103" s="64" t="str">
        <x:f>IF(OR(M103="",S103="",Y103=""),"",(M103/100)*(S103/100)*(Y103/100))</x:f>
      </x:c>
      <x:c r="AA103" s="32"/>
      <x:c r="AB103" s="32"/>
    </x:row>
    <x:row r="104">
      <x:c r="A104" s="32"/>
      <x:c r="B104" s="56" t="str">
        <x:f>IF(A104="","",IFERROR(INDEX(Stakeholders!$B$5:$B$104,MATCH(A104,Stakeholders!$A$5:$A$104,0)),""))</x:f>
      </x:c>
      <x:c r="C104" s="56" t="str">
        <x:f>IF(A104="","",IFERROR(INDEX(Stakeholders!$E$5:$E$104,MATCH(A104,Stakeholders!$A$5:$A$104,0)),""))</x:f>
      </x:c>
      <x:c r="D104" s="32"/>
      <x:c r="E104" s="32"/>
      <x:c r="F104" s="32"/>
      <x:c r="G104" s="32"/>
      <x:c r="H104" s="36"/>
      <x:c r="I104" s="58" t="str">
        <x:f>IF(A104="","",Method_Settings!$B$5)</x:f>
      </x:c>
      <x:c r="J104" s="58" t="str">
        <x:f>IF(OR(A104="",H104=""),"",MAX(0,TODAY()-H104))</x:f>
      </x:c>
      <x:c r="K104" s="59" t="str">
        <x:f>IF(OR(A104="",H104="",I104&lt;=0),"",2^(-J104/I104))</x:f>
      </x:c>
      <x:c r="L104" s="60" t="str">
        <x:f>IF(COUNT(D104:G104)&lt;4,"",(D104*Method_Settings!$B$6+E104*Method_Settings!$B$7+F104*Method_Settings!$B$8+G104*Method_Settings!$B$9)/(4*SUM(Method_Settings!$B$6:$B$9))*100)</x:f>
      </x:c>
      <x:c r="M104" s="60" t="str">
        <x:f>IF(OR(L104="",K104=""),"",L104*K104)</x:f>
      </x:c>
      <x:c r="N104" s="32"/>
      <x:c r="O104" s="32"/>
      <x:c r="P104" s="32"/>
      <x:c r="Q104" s="32"/>
      <x:c r="R104" s="32"/>
      <x:c r="S104" s="60" t="str">
        <x:f>IF(COUNT(N104:R104)&lt;5,"",(N104*Method_Settings!$B$10+O104*Method_Settings!$B$11+P104*Method_Settings!$B$12+Q104*Method_Settings!$B$13+R104*Method_Settings!$B$14)/(4*SUM(Method_Settings!$B$10:$B$14))*100)</x:f>
      </x:c>
      <x:c r="T104" s="32"/>
      <x:c r="U104" s="32"/>
      <x:c r="V104" s="32"/>
      <x:c r="W104" s="32"/>
      <x:c r="X104" s="32"/>
      <x:c r="Y104" s="60" t="str">
        <x:f>IF(COUNT(T104:X104)&lt;5,"",(T104*Method_Settings!$B$15+U104*Method_Settings!$B$16+V104*Method_Settings!$B$17+W104*Method_Settings!$B$18+X104*Method_Settings!$B$19)/(4*SUM(Method_Settings!$B$15:$B$19))*100)</x:f>
      </x:c>
      <x:c r="Z104" s="64" t="str">
        <x:f>IF(OR(M104="",S104="",Y104=""),"",(M104/100)*(S104/100)*(Y104/100))</x:f>
      </x:c>
      <x:c r="AA104" s="32"/>
      <x:c r="AB104" s="32"/>
    </x:row>
  </x:sheetData>
  <x:mergeCells>
    <x:mergeCell ref="A1:AB1"/>
    <x:mergeCell ref="A2:AB2"/>
  </x:mergeCells>
  <x:conditionalFormatting sqref="Z5:Z104">
    <x:cfRule type="dataBar" priority="4">
      <x:dataBar>
        <x:cfvo type="min"/>
        <x:cfvo type="max"/>
        <x:color rgb="FF1F6D70"/>
      </x:dataBar>
      <x:extLst>
        <x:ext xmlns:x14="http://schemas.microsoft.com/office/spreadsheetml/2009/9/main" uri="{B025F937-C7B1-47D3-B67F-A62EFF666E3E}">
          <x14:id>{AAABBAA2-F6AF-5300-BF23-7B24E3E31E84}</x14:id>
        </x:ext>
      </x:extLst>
    </x:cfRule>
  </x:conditionalFormatting>
  <x:conditionalFormatting sqref="M5:M104">
    <x:cfRule type="expression" dxfId="6" priority="5">
      <x:formula>AND(M5&lt;&gt;"",M5&lt;40)</x:formula>
    </x:cfRule>
    <x:cfRule type="expression" dxfId="7" priority="6">
      <x:formula>AND(M5&gt;=40,M5&lt;70)</x:formula>
    </x:cfRule>
    <x:cfRule type="expression" dxfId="8" priority="7">
      <x:formula>M5&gt;=70</x:formula>
    </x:cfRule>
  </x:conditionalFormatting>
  <x:conditionalFormatting sqref="S5:S104">
    <x:cfRule type="expression" dxfId="9" priority="8">
      <x:formula>AND(S5&lt;&gt;"",S5&lt;40)</x:formula>
    </x:cfRule>
    <x:cfRule type="expression" dxfId="10" priority="9">
      <x:formula>AND(S5&gt;=40,S5&lt;70)</x:formula>
    </x:cfRule>
    <x:cfRule type="expression" dxfId="11" priority="10">
      <x:formula>S5&gt;=70</x:formula>
    </x:cfRule>
  </x:conditionalFormatting>
  <x:conditionalFormatting sqref="Y5:Y104">
    <x:cfRule type="expression" dxfId="12" priority="11">
      <x:formula>AND(Y5&lt;&gt;"",Y5&lt;40)</x:formula>
    </x:cfRule>
    <x:cfRule type="expression" dxfId="13" priority="12">
      <x:formula>AND(Y5&gt;=40,Y5&lt;70)</x:formula>
    </x:cfRule>
    <x:cfRule type="expression" dxfId="14" priority="13">
      <x:formula>Y5&gt;=70</x:formula>
    </x:cfRule>
  </x:conditionalFormatting>
  <x:dataValidations count="3">
    <x:dataValidation type="list" sqref="D5:G104">
      <x:formula1>"0,1,2,3,4"</x:formula1>
    </x:dataValidation>
    <x:dataValidation type="list" sqref="N5:R104">
      <x:formula1>"0,1,2,3,4"</x:formula1>
    </x:dataValidation>
    <x:dataValidation type="list" sqref="T5:X104">
      <x:formula1>"0,1,2,3,4"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AAABBAA2-F6AF-5300-BF23-7B24E3E31E84}">
            <x14:dataBar gradient="1">
              <x14:cfvo type="min"/>
              <x14:cfvo type="max"/>
              <x14:fillColor rgb="FF1F6D70"/>
            </x14:dataBar>
          </x14:cfRule>
          <xm:sqref>Z5:Z104</xm:sqref>
        </x14:conditionalFormatting>
      </x14:conditionalFormattings>
    </x:ext>
  </x:extLst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22" hidden="0" customWidth="1"/>
    <x:col min="4" max="4" width="18" hidden="0" customWidth="1"/>
    <x:col min="5" max="5" width="22" hidden="0" customWidth="1"/>
    <x:col min="6" max="6" width="18" hidden="0" customWidth="1"/>
    <x:col min="7" max="7" width="18" hidden="0" customWidth="1"/>
    <x:col min="8" max="8" width="42" hidden="0" customWidth="1"/>
  </x:cols>
  <x:sheetData>
    <x:row r="1" ht="32" customHeight="1">
      <x:c r="A1" s="6" t="str">
        <x:v>Relationship Concentration Risk</x:v>
      </x:c>
    </x:row>
    <x:row r="2" ht="34" customHeight="1">
      <x:c r="A2" s="15" t="str">
        <x:v>The model applies the concentration mathematics of squared shares to verified relationship capacity. It does not import antitrust thresholds or estimate win probability.</x:v>
      </x:c>
    </x:row>
    <x:row r="4" ht="34" customHeight="1">
      <x:c r="A4" s="24" t="str">
        <x:v>Stakeholder ID</x:v>
      </x:c>
      <x:c r="B4" s="24" t="str">
        <x:v>Name</x:v>
      </x:c>
      <x:c r="C4" s="24" t="str">
        <x:v>Primary role</x:v>
      </x:c>
      <x:c r="D4" s="24" t="str">
        <x:v>Verified capacity</x:v>
      </x:c>
      <x:c r="E4" s="24" t="str">
        <x:v>Share of mapped capacity</x:v>
      </x:c>
      <x:c r="F4" s="24" t="str">
        <x:v>Squared share</x:v>
      </x:c>
      <x:c r="G4" s="24" t="str">
        <x:v>Largest-share flag</x:v>
      </x:c>
      <x:c r="H4" s="24" t="str">
        <x:v>Action note</x:v>
      </x:c>
    </x:row>
    <x:row r="5">
      <x:c r="A5" s="32" t="str">
        <x:f>IF(Scorecard!A5="","",Scorecard!A5)</x:f>
      </x:c>
      <x:c r="B5" s="32" t="str">
        <x:f>IF(Scorecard!B5="","",Scorecard!B5)</x:f>
      </x:c>
      <x:c r="C5" s="32" t="str">
        <x:f>IF(Scorecard!C5="","",Scorecard!C5)</x:f>
      </x:c>
      <x:c r="D5" s="44" t="str">
        <x:f>IF(Scorecard!Z5="","",Scorecard!Z5)</x:f>
      </x:c>
      <x:c r="E5" s="44" t="str">
        <x:f>IF(OR(D5="",$D$106=0),"",D5/$D$106)</x:f>
      </x:c>
      <x:c r="F5" s="44" t="str">
        <x:f>IF(E5="","",E5^2)</x:f>
      </x:c>
      <x:c r="G5" s="32" t="str">
        <x:f>IF(E5="","",IF(E5=MAX($E$5:$E$104),"Largest share",""))</x:f>
      </x:c>
      <x:c r="H5" s="32" t="str">
        <x:f>IF(G5="Largest share","Create a second verified route and role cover.","")</x:f>
      </x:c>
    </x:row>
    <x:row r="6">
      <x:c r="A6" s="32" t="str">
        <x:f>IF(Scorecard!A6="","",Scorecard!A6)</x:f>
      </x:c>
      <x:c r="B6" s="32" t="str">
        <x:f>IF(Scorecard!B6="","",Scorecard!B6)</x:f>
      </x:c>
      <x:c r="C6" s="32" t="str">
        <x:f>IF(Scorecard!C6="","",Scorecard!C6)</x:f>
      </x:c>
      <x:c r="D6" s="44" t="str">
        <x:f>IF(Scorecard!Z6="","",Scorecard!Z6)</x:f>
      </x:c>
      <x:c r="E6" s="44" t="str">
        <x:f>IF(OR(D6="",$D$106=0),"",D6/$D$106)</x:f>
      </x:c>
      <x:c r="F6" s="44" t="str">
        <x:f>IF(E6="","",E6^2)</x:f>
      </x:c>
      <x:c r="G6" s="32" t="str">
        <x:f>IF(E6="","",IF(E6=MAX($E$5:$E$104),"Largest share",""))</x:f>
      </x:c>
      <x:c r="H6" s="32" t="str">
        <x:f>IF(G6="Largest share","Create a second verified route and role cover.","")</x:f>
      </x:c>
    </x:row>
    <x:row r="7">
      <x:c r="A7" s="32" t="str">
        <x:f>IF(Scorecard!A7="","",Scorecard!A7)</x:f>
      </x:c>
      <x:c r="B7" s="32" t="str">
        <x:f>IF(Scorecard!B7="","",Scorecard!B7)</x:f>
      </x:c>
      <x:c r="C7" s="32" t="str">
        <x:f>IF(Scorecard!C7="","",Scorecard!C7)</x:f>
      </x:c>
      <x:c r="D7" s="44" t="str">
        <x:f>IF(Scorecard!Z7="","",Scorecard!Z7)</x:f>
      </x:c>
      <x:c r="E7" s="44" t="str">
        <x:f>IF(OR(D7="",$D$106=0),"",D7/$D$106)</x:f>
      </x:c>
      <x:c r="F7" s="44" t="str">
        <x:f>IF(E7="","",E7^2)</x:f>
      </x:c>
      <x:c r="G7" s="32" t="str">
        <x:f>IF(E7="","",IF(E7=MAX($E$5:$E$104),"Largest share",""))</x:f>
      </x:c>
      <x:c r="H7" s="32" t="str">
        <x:f>IF(G7="Largest share","Create a second verified route and role cover.","")</x:f>
      </x:c>
    </x:row>
    <x:row r="8">
      <x:c r="A8" s="32" t="str">
        <x:f>IF(Scorecard!A8="","",Scorecard!A8)</x:f>
      </x:c>
      <x:c r="B8" s="32" t="str">
        <x:f>IF(Scorecard!B8="","",Scorecard!B8)</x:f>
      </x:c>
      <x:c r="C8" s="32" t="str">
        <x:f>IF(Scorecard!C8="","",Scorecard!C8)</x:f>
      </x:c>
      <x:c r="D8" s="44" t="str">
        <x:f>IF(Scorecard!Z8="","",Scorecard!Z8)</x:f>
      </x:c>
      <x:c r="E8" s="44" t="str">
        <x:f>IF(OR(D8="",$D$106=0),"",D8/$D$106)</x:f>
      </x:c>
      <x:c r="F8" s="44" t="str">
        <x:f>IF(E8="","",E8^2)</x:f>
      </x:c>
      <x:c r="G8" s="32" t="str">
        <x:f>IF(E8="","",IF(E8=MAX($E$5:$E$104),"Largest share",""))</x:f>
      </x:c>
      <x:c r="H8" s="32" t="str">
        <x:f>IF(G8="Largest share","Create a second verified route and role cover.","")</x:f>
      </x:c>
    </x:row>
    <x:row r="9">
      <x:c r="A9" s="32" t="str">
        <x:f>IF(Scorecard!A9="","",Scorecard!A9)</x:f>
      </x:c>
      <x:c r="B9" s="32" t="str">
        <x:f>IF(Scorecard!B9="","",Scorecard!B9)</x:f>
      </x:c>
      <x:c r="C9" s="32" t="str">
        <x:f>IF(Scorecard!C9="","",Scorecard!C9)</x:f>
      </x:c>
      <x:c r="D9" s="44" t="str">
        <x:f>IF(Scorecard!Z9="","",Scorecard!Z9)</x:f>
      </x:c>
      <x:c r="E9" s="44" t="str">
        <x:f>IF(OR(D9="",$D$106=0),"",D9/$D$106)</x:f>
      </x:c>
      <x:c r="F9" s="44" t="str">
        <x:f>IF(E9="","",E9^2)</x:f>
      </x:c>
      <x:c r="G9" s="32" t="str">
        <x:f>IF(E9="","",IF(E9=MAX($E$5:$E$104),"Largest share",""))</x:f>
      </x:c>
      <x:c r="H9" s="32" t="str">
        <x:f>IF(G9="Largest share","Create a second verified route and role cover.","")</x:f>
      </x:c>
    </x:row>
    <x:row r="10">
      <x:c r="A10" s="32" t="str">
        <x:f>IF(Scorecard!A10="","",Scorecard!A10)</x:f>
      </x:c>
      <x:c r="B10" s="32" t="str">
        <x:f>IF(Scorecard!B10="","",Scorecard!B10)</x:f>
      </x:c>
      <x:c r="C10" s="32" t="str">
        <x:f>IF(Scorecard!C10="","",Scorecard!C10)</x:f>
      </x:c>
      <x:c r="D10" s="44" t="str">
        <x:f>IF(Scorecard!Z10="","",Scorecard!Z10)</x:f>
      </x:c>
      <x:c r="E10" s="44" t="str">
        <x:f>IF(OR(D10="",$D$106=0),"",D10/$D$106)</x:f>
      </x:c>
      <x:c r="F10" s="44" t="str">
        <x:f>IF(E10="","",E10^2)</x:f>
      </x:c>
      <x:c r="G10" s="32" t="str">
        <x:f>IF(E10="","",IF(E10=MAX($E$5:$E$104),"Largest share",""))</x:f>
      </x:c>
      <x:c r="H10" s="32" t="str">
        <x:f>IF(G10="Largest share","Create a second verified route and role cover.","")</x:f>
      </x:c>
    </x:row>
    <x:row r="11">
      <x:c r="A11" s="32" t="str">
        <x:f>IF(Scorecard!A11="","",Scorecard!A11)</x:f>
      </x:c>
      <x:c r="B11" s="32" t="str">
        <x:f>IF(Scorecard!B11="","",Scorecard!B11)</x:f>
      </x:c>
      <x:c r="C11" s="32" t="str">
        <x:f>IF(Scorecard!C11="","",Scorecard!C11)</x:f>
      </x:c>
      <x:c r="D11" s="44" t="str">
        <x:f>IF(Scorecard!Z11="","",Scorecard!Z11)</x:f>
      </x:c>
      <x:c r="E11" s="44" t="str">
        <x:f>IF(OR(D11="",$D$106=0),"",D11/$D$106)</x:f>
      </x:c>
      <x:c r="F11" s="44" t="str">
        <x:f>IF(E11="","",E11^2)</x:f>
      </x:c>
      <x:c r="G11" s="32" t="str">
        <x:f>IF(E11="","",IF(E11=MAX($E$5:$E$104),"Largest share",""))</x:f>
      </x:c>
      <x:c r="H11" s="32" t="str">
        <x:f>IF(G11="Largest share","Create a second verified route and role cover.","")</x:f>
      </x:c>
    </x:row>
    <x:row r="12">
      <x:c r="A12" s="32" t="str">
        <x:f>IF(Scorecard!A12="","",Scorecard!A12)</x:f>
      </x:c>
      <x:c r="B12" s="32" t="str">
        <x:f>IF(Scorecard!B12="","",Scorecard!B12)</x:f>
      </x:c>
      <x:c r="C12" s="32" t="str">
        <x:f>IF(Scorecard!C12="","",Scorecard!C12)</x:f>
      </x:c>
      <x:c r="D12" s="44" t="str">
        <x:f>IF(Scorecard!Z12="","",Scorecard!Z12)</x:f>
      </x:c>
      <x:c r="E12" s="44" t="str">
        <x:f>IF(OR(D12="",$D$106=0),"",D12/$D$106)</x:f>
      </x:c>
      <x:c r="F12" s="44" t="str">
        <x:f>IF(E12="","",E12^2)</x:f>
      </x:c>
      <x:c r="G12" s="32" t="str">
        <x:f>IF(E12="","",IF(E12=MAX($E$5:$E$104),"Largest share",""))</x:f>
      </x:c>
      <x:c r="H12" s="32" t="str">
        <x:f>IF(G12="Largest share","Create a second verified route and role cover.","")</x:f>
      </x:c>
    </x:row>
    <x:row r="13">
      <x:c r="A13" s="32" t="str">
        <x:f>IF(Scorecard!A13="","",Scorecard!A13)</x:f>
      </x:c>
      <x:c r="B13" s="32" t="str">
        <x:f>IF(Scorecard!B13="","",Scorecard!B13)</x:f>
      </x:c>
      <x:c r="C13" s="32" t="str">
        <x:f>IF(Scorecard!C13="","",Scorecard!C13)</x:f>
      </x:c>
      <x:c r="D13" s="44" t="str">
        <x:f>IF(Scorecard!Z13="","",Scorecard!Z13)</x:f>
      </x:c>
      <x:c r="E13" s="44" t="str">
        <x:f>IF(OR(D13="",$D$106=0),"",D13/$D$106)</x:f>
      </x:c>
      <x:c r="F13" s="44" t="str">
        <x:f>IF(E13="","",E13^2)</x:f>
      </x:c>
      <x:c r="G13" s="32" t="str">
        <x:f>IF(E13="","",IF(E13=MAX($E$5:$E$104),"Largest share",""))</x:f>
      </x:c>
      <x:c r="H13" s="32" t="str">
        <x:f>IF(G13="Largest share","Create a second verified route and role cover.","")</x:f>
      </x:c>
    </x:row>
    <x:row r="14">
      <x:c r="A14" s="32" t="str">
        <x:f>IF(Scorecard!A14="","",Scorecard!A14)</x:f>
      </x:c>
      <x:c r="B14" s="32" t="str">
        <x:f>IF(Scorecard!B14="","",Scorecard!B14)</x:f>
      </x:c>
      <x:c r="C14" s="32" t="str">
        <x:f>IF(Scorecard!C14="","",Scorecard!C14)</x:f>
      </x:c>
      <x:c r="D14" s="44" t="str">
        <x:f>IF(Scorecard!Z14="","",Scorecard!Z14)</x:f>
      </x:c>
      <x:c r="E14" s="44" t="str">
        <x:f>IF(OR(D14="",$D$106=0),"",D14/$D$106)</x:f>
      </x:c>
      <x:c r="F14" s="44" t="str">
        <x:f>IF(E14="","",E14^2)</x:f>
      </x:c>
      <x:c r="G14" s="32" t="str">
        <x:f>IF(E14="","",IF(E14=MAX($E$5:$E$104),"Largest share",""))</x:f>
      </x:c>
      <x:c r="H14" s="32" t="str">
        <x:f>IF(G14="Largest share","Create a second verified route and role cover.","")</x:f>
      </x:c>
    </x:row>
    <x:row r="15">
      <x:c r="A15" s="32" t="str">
        <x:f>IF(Scorecard!A15="","",Scorecard!A15)</x:f>
      </x:c>
      <x:c r="B15" s="32" t="str">
        <x:f>IF(Scorecard!B15="","",Scorecard!B15)</x:f>
      </x:c>
      <x:c r="C15" s="32" t="str">
        <x:f>IF(Scorecard!C15="","",Scorecard!C15)</x:f>
      </x:c>
      <x:c r="D15" s="44" t="str">
        <x:f>IF(Scorecard!Z15="","",Scorecard!Z15)</x:f>
      </x:c>
      <x:c r="E15" s="44" t="str">
        <x:f>IF(OR(D15="",$D$106=0),"",D15/$D$106)</x:f>
      </x:c>
      <x:c r="F15" s="44" t="str">
        <x:f>IF(E15="","",E15^2)</x:f>
      </x:c>
      <x:c r="G15" s="32" t="str">
        <x:f>IF(E15="","",IF(E15=MAX($E$5:$E$104),"Largest share",""))</x:f>
      </x:c>
      <x:c r="H15" s="32" t="str">
        <x:f>IF(G15="Largest share","Create a second verified route and role cover.","")</x:f>
      </x:c>
    </x:row>
    <x:row r="16">
      <x:c r="A16" s="32" t="str">
        <x:f>IF(Scorecard!A16="","",Scorecard!A16)</x:f>
      </x:c>
      <x:c r="B16" s="32" t="str">
        <x:f>IF(Scorecard!B16="","",Scorecard!B16)</x:f>
      </x:c>
      <x:c r="C16" s="32" t="str">
        <x:f>IF(Scorecard!C16="","",Scorecard!C16)</x:f>
      </x:c>
      <x:c r="D16" s="44" t="str">
        <x:f>IF(Scorecard!Z16="","",Scorecard!Z16)</x:f>
      </x:c>
      <x:c r="E16" s="44" t="str">
        <x:f>IF(OR(D16="",$D$106=0),"",D16/$D$106)</x:f>
      </x:c>
      <x:c r="F16" s="44" t="str">
        <x:f>IF(E16="","",E16^2)</x:f>
      </x:c>
      <x:c r="G16" s="32" t="str">
        <x:f>IF(E16="","",IF(E16=MAX($E$5:$E$104),"Largest share",""))</x:f>
      </x:c>
      <x:c r="H16" s="32" t="str">
        <x:f>IF(G16="Largest share","Create a second verified route and role cover.","")</x:f>
      </x:c>
    </x:row>
    <x:row r="17">
      <x:c r="A17" s="32" t="str">
        <x:f>IF(Scorecard!A17="","",Scorecard!A17)</x:f>
      </x:c>
      <x:c r="B17" s="32" t="str">
        <x:f>IF(Scorecard!B17="","",Scorecard!B17)</x:f>
      </x:c>
      <x:c r="C17" s="32" t="str">
        <x:f>IF(Scorecard!C17="","",Scorecard!C17)</x:f>
      </x:c>
      <x:c r="D17" s="44" t="str">
        <x:f>IF(Scorecard!Z17="","",Scorecard!Z17)</x:f>
      </x:c>
      <x:c r="E17" s="44" t="str">
        <x:f>IF(OR(D17="",$D$106=0),"",D17/$D$106)</x:f>
      </x:c>
      <x:c r="F17" s="44" t="str">
        <x:f>IF(E17="","",E17^2)</x:f>
      </x:c>
      <x:c r="G17" s="32" t="str">
        <x:f>IF(E17="","",IF(E17=MAX($E$5:$E$104),"Largest share",""))</x:f>
      </x:c>
      <x:c r="H17" s="32" t="str">
        <x:f>IF(G17="Largest share","Create a second verified route and role cover.","")</x:f>
      </x:c>
    </x:row>
    <x:row r="18">
      <x:c r="A18" s="32" t="str">
        <x:f>IF(Scorecard!A18="","",Scorecard!A18)</x:f>
      </x:c>
      <x:c r="B18" s="32" t="str">
        <x:f>IF(Scorecard!B18="","",Scorecard!B18)</x:f>
      </x:c>
      <x:c r="C18" s="32" t="str">
        <x:f>IF(Scorecard!C18="","",Scorecard!C18)</x:f>
      </x:c>
      <x:c r="D18" s="44" t="str">
        <x:f>IF(Scorecard!Z18="","",Scorecard!Z18)</x:f>
      </x:c>
      <x:c r="E18" s="44" t="str">
        <x:f>IF(OR(D18="",$D$106=0),"",D18/$D$106)</x:f>
      </x:c>
      <x:c r="F18" s="44" t="str">
        <x:f>IF(E18="","",E18^2)</x:f>
      </x:c>
      <x:c r="G18" s="32" t="str">
        <x:f>IF(E18="","",IF(E18=MAX($E$5:$E$104),"Largest share",""))</x:f>
      </x:c>
      <x:c r="H18" s="32" t="str">
        <x:f>IF(G18="Largest share","Create a second verified route and role cover.","")</x:f>
      </x:c>
    </x:row>
    <x:row r="19">
      <x:c r="A19" s="32" t="str">
        <x:f>IF(Scorecard!A19="","",Scorecard!A19)</x:f>
      </x:c>
      <x:c r="B19" s="32" t="str">
        <x:f>IF(Scorecard!B19="","",Scorecard!B19)</x:f>
      </x:c>
      <x:c r="C19" s="32" t="str">
        <x:f>IF(Scorecard!C19="","",Scorecard!C19)</x:f>
      </x:c>
      <x:c r="D19" s="44" t="str">
        <x:f>IF(Scorecard!Z19="","",Scorecard!Z19)</x:f>
      </x:c>
      <x:c r="E19" s="44" t="str">
        <x:f>IF(OR(D19="",$D$106=0),"",D19/$D$106)</x:f>
      </x:c>
      <x:c r="F19" s="44" t="str">
        <x:f>IF(E19="","",E19^2)</x:f>
      </x:c>
      <x:c r="G19" s="32" t="str">
        <x:f>IF(E19="","",IF(E19=MAX($E$5:$E$104),"Largest share",""))</x:f>
      </x:c>
      <x:c r="H19" s="32" t="str">
        <x:f>IF(G19="Largest share","Create a second verified route and role cover.","")</x:f>
      </x:c>
    </x:row>
    <x:row r="20">
      <x:c r="A20" s="32" t="str">
        <x:f>IF(Scorecard!A20="","",Scorecard!A20)</x:f>
      </x:c>
      <x:c r="B20" s="32" t="str">
        <x:f>IF(Scorecard!B20="","",Scorecard!B20)</x:f>
      </x:c>
      <x:c r="C20" s="32" t="str">
        <x:f>IF(Scorecard!C20="","",Scorecard!C20)</x:f>
      </x:c>
      <x:c r="D20" s="44" t="str">
        <x:f>IF(Scorecard!Z20="","",Scorecard!Z20)</x:f>
      </x:c>
      <x:c r="E20" s="44" t="str">
        <x:f>IF(OR(D20="",$D$106=0),"",D20/$D$106)</x:f>
      </x:c>
      <x:c r="F20" s="44" t="str">
        <x:f>IF(E20="","",E20^2)</x:f>
      </x:c>
      <x:c r="G20" s="32" t="str">
        <x:f>IF(E20="","",IF(E20=MAX($E$5:$E$104),"Largest share",""))</x:f>
      </x:c>
      <x:c r="H20" s="32" t="str">
        <x:f>IF(G20="Largest share","Create a second verified route and role cover.","")</x:f>
      </x:c>
    </x:row>
    <x:row r="21">
      <x:c r="A21" s="32" t="str">
        <x:f>IF(Scorecard!A21="","",Scorecard!A21)</x:f>
      </x:c>
      <x:c r="B21" s="32" t="str">
        <x:f>IF(Scorecard!B21="","",Scorecard!B21)</x:f>
      </x:c>
      <x:c r="C21" s="32" t="str">
        <x:f>IF(Scorecard!C21="","",Scorecard!C21)</x:f>
      </x:c>
      <x:c r="D21" s="44" t="str">
        <x:f>IF(Scorecard!Z21="","",Scorecard!Z21)</x:f>
      </x:c>
      <x:c r="E21" s="44" t="str">
        <x:f>IF(OR(D21="",$D$106=0),"",D21/$D$106)</x:f>
      </x:c>
      <x:c r="F21" s="44" t="str">
        <x:f>IF(E21="","",E21^2)</x:f>
      </x:c>
      <x:c r="G21" s="32" t="str">
        <x:f>IF(E21="","",IF(E21=MAX($E$5:$E$104),"Largest share",""))</x:f>
      </x:c>
      <x:c r="H21" s="32" t="str">
        <x:f>IF(G21="Largest share","Create a second verified route and role cover.","")</x:f>
      </x:c>
    </x:row>
    <x:row r="22">
      <x:c r="A22" s="32" t="str">
        <x:f>IF(Scorecard!A22="","",Scorecard!A22)</x:f>
      </x:c>
      <x:c r="B22" s="32" t="str">
        <x:f>IF(Scorecard!B22="","",Scorecard!B22)</x:f>
      </x:c>
      <x:c r="C22" s="32" t="str">
        <x:f>IF(Scorecard!C22="","",Scorecard!C22)</x:f>
      </x:c>
      <x:c r="D22" s="44" t="str">
        <x:f>IF(Scorecard!Z22="","",Scorecard!Z22)</x:f>
      </x:c>
      <x:c r="E22" s="44" t="str">
        <x:f>IF(OR(D22="",$D$106=0),"",D22/$D$106)</x:f>
      </x:c>
      <x:c r="F22" s="44" t="str">
        <x:f>IF(E22="","",E22^2)</x:f>
      </x:c>
      <x:c r="G22" s="32" t="str">
        <x:f>IF(E22="","",IF(E22=MAX($E$5:$E$104),"Largest share",""))</x:f>
      </x:c>
      <x:c r="H22" s="32" t="str">
        <x:f>IF(G22="Largest share","Create a second verified route and role cover.","")</x:f>
      </x:c>
    </x:row>
    <x:row r="23">
      <x:c r="A23" s="32" t="str">
        <x:f>IF(Scorecard!A23="","",Scorecard!A23)</x:f>
      </x:c>
      <x:c r="B23" s="32" t="str">
        <x:f>IF(Scorecard!B23="","",Scorecard!B23)</x:f>
      </x:c>
      <x:c r="C23" s="32" t="str">
        <x:f>IF(Scorecard!C23="","",Scorecard!C23)</x:f>
      </x:c>
      <x:c r="D23" s="44" t="str">
        <x:f>IF(Scorecard!Z23="","",Scorecard!Z23)</x:f>
      </x:c>
      <x:c r="E23" s="44" t="str">
        <x:f>IF(OR(D23="",$D$106=0),"",D23/$D$106)</x:f>
      </x:c>
      <x:c r="F23" s="44" t="str">
        <x:f>IF(E23="","",E23^2)</x:f>
      </x:c>
      <x:c r="G23" s="32" t="str">
        <x:f>IF(E23="","",IF(E23=MAX($E$5:$E$104),"Largest share",""))</x:f>
      </x:c>
      <x:c r="H23" s="32" t="str">
        <x:f>IF(G23="Largest share","Create a second verified route and role cover.","")</x:f>
      </x:c>
    </x:row>
    <x:row r="24">
      <x:c r="A24" s="32" t="str">
        <x:f>IF(Scorecard!A24="","",Scorecard!A24)</x:f>
      </x:c>
      <x:c r="B24" s="32" t="str">
        <x:f>IF(Scorecard!B24="","",Scorecard!B24)</x:f>
      </x:c>
      <x:c r="C24" s="32" t="str">
        <x:f>IF(Scorecard!C24="","",Scorecard!C24)</x:f>
      </x:c>
      <x:c r="D24" s="44" t="str">
        <x:f>IF(Scorecard!Z24="","",Scorecard!Z24)</x:f>
      </x:c>
      <x:c r="E24" s="44" t="str">
        <x:f>IF(OR(D24="",$D$106=0),"",D24/$D$106)</x:f>
      </x:c>
      <x:c r="F24" s="44" t="str">
        <x:f>IF(E24="","",E24^2)</x:f>
      </x:c>
      <x:c r="G24" s="32" t="str">
        <x:f>IF(E24="","",IF(E24=MAX($E$5:$E$104),"Largest share",""))</x:f>
      </x:c>
      <x:c r="H24" s="32" t="str">
        <x:f>IF(G24="Largest share","Create a second verified route and role cover.","")</x:f>
      </x:c>
    </x:row>
    <x:row r="25">
      <x:c r="A25" s="32" t="str">
        <x:f>IF(Scorecard!A25="","",Scorecard!A25)</x:f>
      </x:c>
      <x:c r="B25" s="32" t="str">
        <x:f>IF(Scorecard!B25="","",Scorecard!B25)</x:f>
      </x:c>
      <x:c r="C25" s="32" t="str">
        <x:f>IF(Scorecard!C25="","",Scorecard!C25)</x:f>
      </x:c>
      <x:c r="D25" s="44" t="str">
        <x:f>IF(Scorecard!Z25="","",Scorecard!Z25)</x:f>
      </x:c>
      <x:c r="E25" s="44" t="str">
        <x:f>IF(OR(D25="",$D$106=0),"",D25/$D$106)</x:f>
      </x:c>
      <x:c r="F25" s="44" t="str">
        <x:f>IF(E25="","",E25^2)</x:f>
      </x:c>
      <x:c r="G25" s="32" t="str">
        <x:f>IF(E25="","",IF(E25=MAX($E$5:$E$104),"Largest share",""))</x:f>
      </x:c>
      <x:c r="H25" s="32" t="str">
        <x:f>IF(G25="Largest share","Create a second verified route and role cover.","")</x:f>
      </x:c>
    </x:row>
    <x:row r="26">
      <x:c r="A26" s="32" t="str">
        <x:f>IF(Scorecard!A26="","",Scorecard!A26)</x:f>
      </x:c>
      <x:c r="B26" s="32" t="str">
        <x:f>IF(Scorecard!B26="","",Scorecard!B26)</x:f>
      </x:c>
      <x:c r="C26" s="32" t="str">
        <x:f>IF(Scorecard!C26="","",Scorecard!C26)</x:f>
      </x:c>
      <x:c r="D26" s="44" t="str">
        <x:f>IF(Scorecard!Z26="","",Scorecard!Z26)</x:f>
      </x:c>
      <x:c r="E26" s="44" t="str">
        <x:f>IF(OR(D26="",$D$106=0),"",D26/$D$106)</x:f>
      </x:c>
      <x:c r="F26" s="44" t="str">
        <x:f>IF(E26="","",E26^2)</x:f>
      </x:c>
      <x:c r="G26" s="32" t="str">
        <x:f>IF(E26="","",IF(E26=MAX($E$5:$E$104),"Largest share",""))</x:f>
      </x:c>
      <x:c r="H26" s="32" t="str">
        <x:f>IF(G26="Largest share","Create a second verified route and role cover.","")</x:f>
      </x:c>
    </x:row>
    <x:row r="27">
      <x:c r="A27" s="32" t="str">
        <x:f>IF(Scorecard!A27="","",Scorecard!A27)</x:f>
      </x:c>
      <x:c r="B27" s="32" t="str">
        <x:f>IF(Scorecard!B27="","",Scorecard!B27)</x:f>
      </x:c>
      <x:c r="C27" s="32" t="str">
        <x:f>IF(Scorecard!C27="","",Scorecard!C27)</x:f>
      </x:c>
      <x:c r="D27" s="44" t="str">
        <x:f>IF(Scorecard!Z27="","",Scorecard!Z27)</x:f>
      </x:c>
      <x:c r="E27" s="44" t="str">
        <x:f>IF(OR(D27="",$D$106=0),"",D27/$D$106)</x:f>
      </x:c>
      <x:c r="F27" s="44" t="str">
        <x:f>IF(E27="","",E27^2)</x:f>
      </x:c>
      <x:c r="G27" s="32" t="str">
        <x:f>IF(E27="","",IF(E27=MAX($E$5:$E$104),"Largest share",""))</x:f>
      </x:c>
      <x:c r="H27" s="32" t="str">
        <x:f>IF(G27="Largest share","Create a second verified route and role cover.","")</x:f>
      </x:c>
    </x:row>
    <x:row r="28">
      <x:c r="A28" s="32" t="str">
        <x:f>IF(Scorecard!A28="","",Scorecard!A28)</x:f>
      </x:c>
      <x:c r="B28" s="32" t="str">
        <x:f>IF(Scorecard!B28="","",Scorecard!B28)</x:f>
      </x:c>
      <x:c r="C28" s="32" t="str">
        <x:f>IF(Scorecard!C28="","",Scorecard!C28)</x:f>
      </x:c>
      <x:c r="D28" s="44" t="str">
        <x:f>IF(Scorecard!Z28="","",Scorecard!Z28)</x:f>
      </x:c>
      <x:c r="E28" s="44" t="str">
        <x:f>IF(OR(D28="",$D$106=0),"",D28/$D$106)</x:f>
      </x:c>
      <x:c r="F28" s="44" t="str">
        <x:f>IF(E28="","",E28^2)</x:f>
      </x:c>
      <x:c r="G28" s="32" t="str">
        <x:f>IF(E28="","",IF(E28=MAX($E$5:$E$104),"Largest share",""))</x:f>
      </x:c>
      <x:c r="H28" s="32" t="str">
        <x:f>IF(G28="Largest share","Create a second verified route and role cover.","")</x:f>
      </x:c>
    </x:row>
    <x:row r="29">
      <x:c r="A29" s="32" t="str">
        <x:f>IF(Scorecard!A29="","",Scorecard!A29)</x:f>
      </x:c>
      <x:c r="B29" s="32" t="str">
        <x:f>IF(Scorecard!B29="","",Scorecard!B29)</x:f>
      </x:c>
      <x:c r="C29" s="32" t="str">
        <x:f>IF(Scorecard!C29="","",Scorecard!C29)</x:f>
      </x:c>
      <x:c r="D29" s="44" t="str">
        <x:f>IF(Scorecard!Z29="","",Scorecard!Z29)</x:f>
      </x:c>
      <x:c r="E29" s="44" t="str">
        <x:f>IF(OR(D29="",$D$106=0),"",D29/$D$106)</x:f>
      </x:c>
      <x:c r="F29" s="44" t="str">
        <x:f>IF(E29="","",E29^2)</x:f>
      </x:c>
      <x:c r="G29" s="32" t="str">
        <x:f>IF(E29="","",IF(E29=MAX($E$5:$E$104),"Largest share",""))</x:f>
      </x:c>
      <x:c r="H29" s="32" t="str">
        <x:f>IF(G29="Largest share","Create a second verified route and role cover.","")</x:f>
      </x:c>
    </x:row>
    <x:row r="30">
      <x:c r="A30" s="32" t="str">
        <x:f>IF(Scorecard!A30="","",Scorecard!A30)</x:f>
      </x:c>
      <x:c r="B30" s="32" t="str">
        <x:f>IF(Scorecard!B30="","",Scorecard!B30)</x:f>
      </x:c>
      <x:c r="C30" s="32" t="str">
        <x:f>IF(Scorecard!C30="","",Scorecard!C30)</x:f>
      </x:c>
      <x:c r="D30" s="44" t="str">
        <x:f>IF(Scorecard!Z30="","",Scorecard!Z30)</x:f>
      </x:c>
      <x:c r="E30" s="44" t="str">
        <x:f>IF(OR(D30="",$D$106=0),"",D30/$D$106)</x:f>
      </x:c>
      <x:c r="F30" s="44" t="str">
        <x:f>IF(E30="","",E30^2)</x:f>
      </x:c>
      <x:c r="G30" s="32" t="str">
        <x:f>IF(E30="","",IF(E30=MAX($E$5:$E$104),"Largest share",""))</x:f>
      </x:c>
      <x:c r="H30" s="32" t="str">
        <x:f>IF(G30="Largest share","Create a second verified route and role cover.","")</x:f>
      </x:c>
    </x:row>
    <x:row r="31">
      <x:c r="A31" s="32" t="str">
        <x:f>IF(Scorecard!A31="","",Scorecard!A31)</x:f>
      </x:c>
      <x:c r="B31" s="32" t="str">
        <x:f>IF(Scorecard!B31="","",Scorecard!B31)</x:f>
      </x:c>
      <x:c r="C31" s="32" t="str">
        <x:f>IF(Scorecard!C31="","",Scorecard!C31)</x:f>
      </x:c>
      <x:c r="D31" s="44" t="str">
        <x:f>IF(Scorecard!Z31="","",Scorecard!Z31)</x:f>
      </x:c>
      <x:c r="E31" s="44" t="str">
        <x:f>IF(OR(D31="",$D$106=0),"",D31/$D$106)</x:f>
      </x:c>
      <x:c r="F31" s="44" t="str">
        <x:f>IF(E31="","",E31^2)</x:f>
      </x:c>
      <x:c r="G31" s="32" t="str">
        <x:f>IF(E31="","",IF(E31=MAX($E$5:$E$104),"Largest share",""))</x:f>
      </x:c>
      <x:c r="H31" s="32" t="str">
        <x:f>IF(G31="Largest share","Create a second verified route and role cover.","")</x:f>
      </x:c>
    </x:row>
    <x:row r="32">
      <x:c r="A32" s="32" t="str">
        <x:f>IF(Scorecard!A32="","",Scorecard!A32)</x:f>
      </x:c>
      <x:c r="B32" s="32" t="str">
        <x:f>IF(Scorecard!B32="","",Scorecard!B32)</x:f>
      </x:c>
      <x:c r="C32" s="32" t="str">
        <x:f>IF(Scorecard!C32="","",Scorecard!C32)</x:f>
      </x:c>
      <x:c r="D32" s="44" t="str">
        <x:f>IF(Scorecard!Z32="","",Scorecard!Z32)</x:f>
      </x:c>
      <x:c r="E32" s="44" t="str">
        <x:f>IF(OR(D32="",$D$106=0),"",D32/$D$106)</x:f>
      </x:c>
      <x:c r="F32" s="44" t="str">
        <x:f>IF(E32="","",E32^2)</x:f>
      </x:c>
      <x:c r="G32" s="32" t="str">
        <x:f>IF(E32="","",IF(E32=MAX($E$5:$E$104),"Largest share",""))</x:f>
      </x:c>
      <x:c r="H32" s="32" t="str">
        <x:f>IF(G32="Largest share","Create a second verified route and role cover.","")</x:f>
      </x:c>
    </x:row>
    <x:row r="33">
      <x:c r="A33" s="32" t="str">
        <x:f>IF(Scorecard!A33="","",Scorecard!A33)</x:f>
      </x:c>
      <x:c r="B33" s="32" t="str">
        <x:f>IF(Scorecard!B33="","",Scorecard!B33)</x:f>
      </x:c>
      <x:c r="C33" s="32" t="str">
        <x:f>IF(Scorecard!C33="","",Scorecard!C33)</x:f>
      </x:c>
      <x:c r="D33" s="44" t="str">
        <x:f>IF(Scorecard!Z33="","",Scorecard!Z33)</x:f>
      </x:c>
      <x:c r="E33" s="44" t="str">
        <x:f>IF(OR(D33="",$D$106=0),"",D33/$D$106)</x:f>
      </x:c>
      <x:c r="F33" s="44" t="str">
        <x:f>IF(E33="","",E33^2)</x:f>
      </x:c>
      <x:c r="G33" s="32" t="str">
        <x:f>IF(E33="","",IF(E33=MAX($E$5:$E$104),"Largest share",""))</x:f>
      </x:c>
      <x:c r="H33" s="32" t="str">
        <x:f>IF(G33="Largest share","Create a second verified route and role cover.","")</x:f>
      </x:c>
    </x:row>
    <x:row r="34">
      <x:c r="A34" s="32" t="str">
        <x:f>IF(Scorecard!A34="","",Scorecard!A34)</x:f>
      </x:c>
      <x:c r="B34" s="32" t="str">
        <x:f>IF(Scorecard!B34="","",Scorecard!B34)</x:f>
      </x:c>
      <x:c r="C34" s="32" t="str">
        <x:f>IF(Scorecard!C34="","",Scorecard!C34)</x:f>
      </x:c>
      <x:c r="D34" s="44" t="str">
        <x:f>IF(Scorecard!Z34="","",Scorecard!Z34)</x:f>
      </x:c>
      <x:c r="E34" s="44" t="str">
        <x:f>IF(OR(D34="",$D$106=0),"",D34/$D$106)</x:f>
      </x:c>
      <x:c r="F34" s="44" t="str">
        <x:f>IF(E34="","",E34^2)</x:f>
      </x:c>
      <x:c r="G34" s="32" t="str">
        <x:f>IF(E34="","",IF(E34=MAX($E$5:$E$104),"Largest share",""))</x:f>
      </x:c>
      <x:c r="H34" s="32" t="str">
        <x:f>IF(G34="Largest share","Create a second verified route and role cover.","")</x:f>
      </x:c>
    </x:row>
    <x:row r="35">
      <x:c r="A35" s="32" t="str">
        <x:f>IF(Scorecard!A35="","",Scorecard!A35)</x:f>
      </x:c>
      <x:c r="B35" s="32" t="str">
        <x:f>IF(Scorecard!B35="","",Scorecard!B35)</x:f>
      </x:c>
      <x:c r="C35" s="32" t="str">
        <x:f>IF(Scorecard!C35="","",Scorecard!C35)</x:f>
      </x:c>
      <x:c r="D35" s="44" t="str">
        <x:f>IF(Scorecard!Z35="","",Scorecard!Z35)</x:f>
      </x:c>
      <x:c r="E35" s="44" t="str">
        <x:f>IF(OR(D35="",$D$106=0),"",D35/$D$106)</x:f>
      </x:c>
      <x:c r="F35" s="44" t="str">
        <x:f>IF(E35="","",E35^2)</x:f>
      </x:c>
      <x:c r="G35" s="32" t="str">
        <x:f>IF(E35="","",IF(E35=MAX($E$5:$E$104),"Largest share",""))</x:f>
      </x:c>
      <x:c r="H35" s="32" t="str">
        <x:f>IF(G35="Largest share","Create a second verified route and role cover.","")</x:f>
      </x:c>
    </x:row>
    <x:row r="36">
      <x:c r="A36" s="32" t="str">
        <x:f>IF(Scorecard!A36="","",Scorecard!A36)</x:f>
      </x:c>
      <x:c r="B36" s="32" t="str">
        <x:f>IF(Scorecard!B36="","",Scorecard!B36)</x:f>
      </x:c>
      <x:c r="C36" s="32" t="str">
        <x:f>IF(Scorecard!C36="","",Scorecard!C36)</x:f>
      </x:c>
      <x:c r="D36" s="44" t="str">
        <x:f>IF(Scorecard!Z36="","",Scorecard!Z36)</x:f>
      </x:c>
      <x:c r="E36" s="44" t="str">
        <x:f>IF(OR(D36="",$D$106=0),"",D36/$D$106)</x:f>
      </x:c>
      <x:c r="F36" s="44" t="str">
        <x:f>IF(E36="","",E36^2)</x:f>
      </x:c>
      <x:c r="G36" s="32" t="str">
        <x:f>IF(E36="","",IF(E36=MAX($E$5:$E$104),"Largest share",""))</x:f>
      </x:c>
      <x:c r="H36" s="32" t="str">
        <x:f>IF(G36="Largest share","Create a second verified route and role cover.","")</x:f>
      </x:c>
    </x:row>
    <x:row r="37">
      <x:c r="A37" s="32" t="str">
        <x:f>IF(Scorecard!A37="","",Scorecard!A37)</x:f>
      </x:c>
      <x:c r="B37" s="32" t="str">
        <x:f>IF(Scorecard!B37="","",Scorecard!B37)</x:f>
      </x:c>
      <x:c r="C37" s="32" t="str">
        <x:f>IF(Scorecard!C37="","",Scorecard!C37)</x:f>
      </x:c>
      <x:c r="D37" s="44" t="str">
        <x:f>IF(Scorecard!Z37="","",Scorecard!Z37)</x:f>
      </x:c>
      <x:c r="E37" s="44" t="str">
        <x:f>IF(OR(D37="",$D$106=0),"",D37/$D$106)</x:f>
      </x:c>
      <x:c r="F37" s="44" t="str">
        <x:f>IF(E37="","",E37^2)</x:f>
      </x:c>
      <x:c r="G37" s="32" t="str">
        <x:f>IF(E37="","",IF(E37=MAX($E$5:$E$104),"Largest share",""))</x:f>
      </x:c>
      <x:c r="H37" s="32" t="str">
        <x:f>IF(G37="Largest share","Create a second verified route and role cover.","")</x:f>
      </x:c>
    </x:row>
    <x:row r="38">
      <x:c r="A38" s="32" t="str">
        <x:f>IF(Scorecard!A38="","",Scorecard!A38)</x:f>
      </x:c>
      <x:c r="B38" s="32" t="str">
        <x:f>IF(Scorecard!B38="","",Scorecard!B38)</x:f>
      </x:c>
      <x:c r="C38" s="32" t="str">
        <x:f>IF(Scorecard!C38="","",Scorecard!C38)</x:f>
      </x:c>
      <x:c r="D38" s="44" t="str">
        <x:f>IF(Scorecard!Z38="","",Scorecard!Z38)</x:f>
      </x:c>
      <x:c r="E38" s="44" t="str">
        <x:f>IF(OR(D38="",$D$106=0),"",D38/$D$106)</x:f>
      </x:c>
      <x:c r="F38" s="44" t="str">
        <x:f>IF(E38="","",E38^2)</x:f>
      </x:c>
      <x:c r="G38" s="32" t="str">
        <x:f>IF(E38="","",IF(E38=MAX($E$5:$E$104),"Largest share",""))</x:f>
      </x:c>
      <x:c r="H38" s="32" t="str">
        <x:f>IF(G38="Largest share","Create a second verified route and role cover.","")</x:f>
      </x:c>
    </x:row>
    <x:row r="39">
      <x:c r="A39" s="32" t="str">
        <x:f>IF(Scorecard!A39="","",Scorecard!A39)</x:f>
      </x:c>
      <x:c r="B39" s="32" t="str">
        <x:f>IF(Scorecard!B39="","",Scorecard!B39)</x:f>
      </x:c>
      <x:c r="C39" s="32" t="str">
        <x:f>IF(Scorecard!C39="","",Scorecard!C39)</x:f>
      </x:c>
      <x:c r="D39" s="44" t="str">
        <x:f>IF(Scorecard!Z39="","",Scorecard!Z39)</x:f>
      </x:c>
      <x:c r="E39" s="44" t="str">
        <x:f>IF(OR(D39="",$D$106=0),"",D39/$D$106)</x:f>
      </x:c>
      <x:c r="F39" s="44" t="str">
        <x:f>IF(E39="","",E39^2)</x:f>
      </x:c>
      <x:c r="G39" s="32" t="str">
        <x:f>IF(E39="","",IF(E39=MAX($E$5:$E$104),"Largest share",""))</x:f>
      </x:c>
      <x:c r="H39" s="32" t="str">
        <x:f>IF(G39="Largest share","Create a second verified route and role cover.","")</x:f>
      </x:c>
    </x:row>
    <x:row r="40">
      <x:c r="A40" s="32" t="str">
        <x:f>IF(Scorecard!A40="","",Scorecard!A40)</x:f>
      </x:c>
      <x:c r="B40" s="32" t="str">
        <x:f>IF(Scorecard!B40="","",Scorecard!B40)</x:f>
      </x:c>
      <x:c r="C40" s="32" t="str">
        <x:f>IF(Scorecard!C40="","",Scorecard!C40)</x:f>
      </x:c>
      <x:c r="D40" s="44" t="str">
        <x:f>IF(Scorecard!Z40="","",Scorecard!Z40)</x:f>
      </x:c>
      <x:c r="E40" s="44" t="str">
        <x:f>IF(OR(D40="",$D$106=0),"",D40/$D$106)</x:f>
      </x:c>
      <x:c r="F40" s="44" t="str">
        <x:f>IF(E40="","",E40^2)</x:f>
      </x:c>
      <x:c r="G40" s="32" t="str">
        <x:f>IF(E40="","",IF(E40=MAX($E$5:$E$104),"Largest share",""))</x:f>
      </x:c>
      <x:c r="H40" s="32" t="str">
        <x:f>IF(G40="Largest share","Create a second verified route and role cover.","")</x:f>
      </x:c>
    </x:row>
    <x:row r="41">
      <x:c r="A41" s="32" t="str">
        <x:f>IF(Scorecard!A41="","",Scorecard!A41)</x:f>
      </x:c>
      <x:c r="B41" s="32" t="str">
        <x:f>IF(Scorecard!B41="","",Scorecard!B41)</x:f>
      </x:c>
      <x:c r="C41" s="32" t="str">
        <x:f>IF(Scorecard!C41="","",Scorecard!C41)</x:f>
      </x:c>
      <x:c r="D41" s="44" t="str">
        <x:f>IF(Scorecard!Z41="","",Scorecard!Z41)</x:f>
      </x:c>
      <x:c r="E41" s="44" t="str">
        <x:f>IF(OR(D41="",$D$106=0),"",D41/$D$106)</x:f>
      </x:c>
      <x:c r="F41" s="44" t="str">
        <x:f>IF(E41="","",E41^2)</x:f>
      </x:c>
      <x:c r="G41" s="32" t="str">
        <x:f>IF(E41="","",IF(E41=MAX($E$5:$E$104),"Largest share",""))</x:f>
      </x:c>
      <x:c r="H41" s="32" t="str">
        <x:f>IF(G41="Largest share","Create a second verified route and role cover.","")</x:f>
      </x:c>
    </x:row>
    <x:row r="42">
      <x:c r="A42" s="32" t="str">
        <x:f>IF(Scorecard!A42="","",Scorecard!A42)</x:f>
      </x:c>
      <x:c r="B42" s="32" t="str">
        <x:f>IF(Scorecard!B42="","",Scorecard!B42)</x:f>
      </x:c>
      <x:c r="C42" s="32" t="str">
        <x:f>IF(Scorecard!C42="","",Scorecard!C42)</x:f>
      </x:c>
      <x:c r="D42" s="44" t="str">
        <x:f>IF(Scorecard!Z42="","",Scorecard!Z42)</x:f>
      </x:c>
      <x:c r="E42" s="44" t="str">
        <x:f>IF(OR(D42="",$D$106=0),"",D42/$D$106)</x:f>
      </x:c>
      <x:c r="F42" s="44" t="str">
        <x:f>IF(E42="","",E42^2)</x:f>
      </x:c>
      <x:c r="G42" s="32" t="str">
        <x:f>IF(E42="","",IF(E42=MAX($E$5:$E$104),"Largest share",""))</x:f>
      </x:c>
      <x:c r="H42" s="32" t="str">
        <x:f>IF(G42="Largest share","Create a second verified route and role cover.","")</x:f>
      </x:c>
    </x:row>
    <x:row r="43">
      <x:c r="A43" s="32" t="str">
        <x:f>IF(Scorecard!A43="","",Scorecard!A43)</x:f>
      </x:c>
      <x:c r="B43" s="32" t="str">
        <x:f>IF(Scorecard!B43="","",Scorecard!B43)</x:f>
      </x:c>
      <x:c r="C43" s="32" t="str">
        <x:f>IF(Scorecard!C43="","",Scorecard!C43)</x:f>
      </x:c>
      <x:c r="D43" s="44" t="str">
        <x:f>IF(Scorecard!Z43="","",Scorecard!Z43)</x:f>
      </x:c>
      <x:c r="E43" s="44" t="str">
        <x:f>IF(OR(D43="",$D$106=0),"",D43/$D$106)</x:f>
      </x:c>
      <x:c r="F43" s="44" t="str">
        <x:f>IF(E43="","",E43^2)</x:f>
      </x:c>
      <x:c r="G43" s="32" t="str">
        <x:f>IF(E43="","",IF(E43=MAX($E$5:$E$104),"Largest share",""))</x:f>
      </x:c>
      <x:c r="H43" s="32" t="str">
        <x:f>IF(G43="Largest share","Create a second verified route and role cover.","")</x:f>
      </x:c>
    </x:row>
    <x:row r="44">
      <x:c r="A44" s="32" t="str">
        <x:f>IF(Scorecard!A44="","",Scorecard!A44)</x:f>
      </x:c>
      <x:c r="B44" s="32" t="str">
        <x:f>IF(Scorecard!B44="","",Scorecard!B44)</x:f>
      </x:c>
      <x:c r="C44" s="32" t="str">
        <x:f>IF(Scorecard!C44="","",Scorecard!C44)</x:f>
      </x:c>
      <x:c r="D44" s="44" t="str">
        <x:f>IF(Scorecard!Z44="","",Scorecard!Z44)</x:f>
      </x:c>
      <x:c r="E44" s="44" t="str">
        <x:f>IF(OR(D44="",$D$106=0),"",D44/$D$106)</x:f>
      </x:c>
      <x:c r="F44" s="44" t="str">
        <x:f>IF(E44="","",E44^2)</x:f>
      </x:c>
      <x:c r="G44" s="32" t="str">
        <x:f>IF(E44="","",IF(E44=MAX($E$5:$E$104),"Largest share",""))</x:f>
      </x:c>
      <x:c r="H44" s="32" t="str">
        <x:f>IF(G44="Largest share","Create a second verified route and role cover.","")</x:f>
      </x:c>
    </x:row>
    <x:row r="45">
      <x:c r="A45" s="32" t="str">
        <x:f>IF(Scorecard!A45="","",Scorecard!A45)</x:f>
      </x:c>
      <x:c r="B45" s="32" t="str">
        <x:f>IF(Scorecard!B45="","",Scorecard!B45)</x:f>
      </x:c>
      <x:c r="C45" s="32" t="str">
        <x:f>IF(Scorecard!C45="","",Scorecard!C45)</x:f>
      </x:c>
      <x:c r="D45" s="44" t="str">
        <x:f>IF(Scorecard!Z45="","",Scorecard!Z45)</x:f>
      </x:c>
      <x:c r="E45" s="44" t="str">
        <x:f>IF(OR(D45="",$D$106=0),"",D45/$D$106)</x:f>
      </x:c>
      <x:c r="F45" s="44" t="str">
        <x:f>IF(E45="","",E45^2)</x:f>
      </x:c>
      <x:c r="G45" s="32" t="str">
        <x:f>IF(E45="","",IF(E45=MAX($E$5:$E$104),"Largest share",""))</x:f>
      </x:c>
      <x:c r="H45" s="32" t="str">
        <x:f>IF(G45="Largest share","Create a second verified route and role cover.","")</x:f>
      </x:c>
    </x:row>
    <x:row r="46">
      <x:c r="A46" s="32" t="str">
        <x:f>IF(Scorecard!A46="","",Scorecard!A46)</x:f>
      </x:c>
      <x:c r="B46" s="32" t="str">
        <x:f>IF(Scorecard!B46="","",Scorecard!B46)</x:f>
      </x:c>
      <x:c r="C46" s="32" t="str">
        <x:f>IF(Scorecard!C46="","",Scorecard!C46)</x:f>
      </x:c>
      <x:c r="D46" s="44" t="str">
        <x:f>IF(Scorecard!Z46="","",Scorecard!Z46)</x:f>
      </x:c>
      <x:c r="E46" s="44" t="str">
        <x:f>IF(OR(D46="",$D$106=0),"",D46/$D$106)</x:f>
      </x:c>
      <x:c r="F46" s="44" t="str">
        <x:f>IF(E46="","",E46^2)</x:f>
      </x:c>
      <x:c r="G46" s="32" t="str">
        <x:f>IF(E46="","",IF(E46=MAX($E$5:$E$104),"Largest share",""))</x:f>
      </x:c>
      <x:c r="H46" s="32" t="str">
        <x:f>IF(G46="Largest share","Create a second verified route and role cover.","")</x:f>
      </x:c>
    </x:row>
    <x:row r="47">
      <x:c r="A47" s="32" t="str">
        <x:f>IF(Scorecard!A47="","",Scorecard!A47)</x:f>
      </x:c>
      <x:c r="B47" s="32" t="str">
        <x:f>IF(Scorecard!B47="","",Scorecard!B47)</x:f>
      </x:c>
      <x:c r="C47" s="32" t="str">
        <x:f>IF(Scorecard!C47="","",Scorecard!C47)</x:f>
      </x:c>
      <x:c r="D47" s="44" t="str">
        <x:f>IF(Scorecard!Z47="","",Scorecard!Z47)</x:f>
      </x:c>
      <x:c r="E47" s="44" t="str">
        <x:f>IF(OR(D47="",$D$106=0),"",D47/$D$106)</x:f>
      </x:c>
      <x:c r="F47" s="44" t="str">
        <x:f>IF(E47="","",E47^2)</x:f>
      </x:c>
      <x:c r="G47" s="32" t="str">
        <x:f>IF(E47="","",IF(E47=MAX($E$5:$E$104),"Largest share",""))</x:f>
      </x:c>
      <x:c r="H47" s="32" t="str">
        <x:f>IF(G47="Largest share","Create a second verified route and role cover.","")</x:f>
      </x:c>
    </x:row>
    <x:row r="48">
      <x:c r="A48" s="32" t="str">
        <x:f>IF(Scorecard!A48="","",Scorecard!A48)</x:f>
      </x:c>
      <x:c r="B48" s="32" t="str">
        <x:f>IF(Scorecard!B48="","",Scorecard!B48)</x:f>
      </x:c>
      <x:c r="C48" s="32" t="str">
        <x:f>IF(Scorecard!C48="","",Scorecard!C48)</x:f>
      </x:c>
      <x:c r="D48" s="44" t="str">
        <x:f>IF(Scorecard!Z48="","",Scorecard!Z48)</x:f>
      </x:c>
      <x:c r="E48" s="44" t="str">
        <x:f>IF(OR(D48="",$D$106=0),"",D48/$D$106)</x:f>
      </x:c>
      <x:c r="F48" s="44" t="str">
        <x:f>IF(E48="","",E48^2)</x:f>
      </x:c>
      <x:c r="G48" s="32" t="str">
        <x:f>IF(E48="","",IF(E48=MAX($E$5:$E$104),"Largest share",""))</x:f>
      </x:c>
      <x:c r="H48" s="32" t="str">
        <x:f>IF(G48="Largest share","Create a second verified route and role cover.","")</x:f>
      </x:c>
    </x:row>
    <x:row r="49">
      <x:c r="A49" s="32" t="str">
        <x:f>IF(Scorecard!A49="","",Scorecard!A49)</x:f>
      </x:c>
      <x:c r="B49" s="32" t="str">
        <x:f>IF(Scorecard!B49="","",Scorecard!B49)</x:f>
      </x:c>
      <x:c r="C49" s="32" t="str">
        <x:f>IF(Scorecard!C49="","",Scorecard!C49)</x:f>
      </x:c>
      <x:c r="D49" s="44" t="str">
        <x:f>IF(Scorecard!Z49="","",Scorecard!Z49)</x:f>
      </x:c>
      <x:c r="E49" s="44" t="str">
        <x:f>IF(OR(D49="",$D$106=0),"",D49/$D$106)</x:f>
      </x:c>
      <x:c r="F49" s="44" t="str">
        <x:f>IF(E49="","",E49^2)</x:f>
      </x:c>
      <x:c r="G49" s="32" t="str">
        <x:f>IF(E49="","",IF(E49=MAX($E$5:$E$104),"Largest share",""))</x:f>
      </x:c>
      <x:c r="H49" s="32" t="str">
        <x:f>IF(G49="Largest share","Create a second verified route and role cover.","")</x:f>
      </x:c>
    </x:row>
    <x:row r="50">
      <x:c r="A50" s="32" t="str">
        <x:f>IF(Scorecard!A50="","",Scorecard!A50)</x:f>
      </x:c>
      <x:c r="B50" s="32" t="str">
        <x:f>IF(Scorecard!B50="","",Scorecard!B50)</x:f>
      </x:c>
      <x:c r="C50" s="32" t="str">
        <x:f>IF(Scorecard!C50="","",Scorecard!C50)</x:f>
      </x:c>
      <x:c r="D50" s="44" t="str">
        <x:f>IF(Scorecard!Z50="","",Scorecard!Z50)</x:f>
      </x:c>
      <x:c r="E50" s="44" t="str">
        <x:f>IF(OR(D50="",$D$106=0),"",D50/$D$106)</x:f>
      </x:c>
      <x:c r="F50" s="44" t="str">
        <x:f>IF(E50="","",E50^2)</x:f>
      </x:c>
      <x:c r="G50" s="32" t="str">
        <x:f>IF(E50="","",IF(E50=MAX($E$5:$E$104),"Largest share",""))</x:f>
      </x:c>
      <x:c r="H50" s="32" t="str">
        <x:f>IF(G50="Largest share","Create a second verified route and role cover.","")</x:f>
      </x:c>
    </x:row>
    <x:row r="51">
      <x:c r="A51" s="32" t="str">
        <x:f>IF(Scorecard!A51="","",Scorecard!A51)</x:f>
      </x:c>
      <x:c r="B51" s="32" t="str">
        <x:f>IF(Scorecard!B51="","",Scorecard!B51)</x:f>
      </x:c>
      <x:c r="C51" s="32" t="str">
        <x:f>IF(Scorecard!C51="","",Scorecard!C51)</x:f>
      </x:c>
      <x:c r="D51" s="44" t="str">
        <x:f>IF(Scorecard!Z51="","",Scorecard!Z51)</x:f>
      </x:c>
      <x:c r="E51" s="44" t="str">
        <x:f>IF(OR(D51="",$D$106=0),"",D51/$D$106)</x:f>
      </x:c>
      <x:c r="F51" s="44" t="str">
        <x:f>IF(E51="","",E51^2)</x:f>
      </x:c>
      <x:c r="G51" s="32" t="str">
        <x:f>IF(E51="","",IF(E51=MAX($E$5:$E$104),"Largest share",""))</x:f>
      </x:c>
      <x:c r="H51" s="32" t="str">
        <x:f>IF(G51="Largest share","Create a second verified route and role cover.","")</x:f>
      </x:c>
    </x:row>
    <x:row r="52">
      <x:c r="A52" s="32" t="str">
        <x:f>IF(Scorecard!A52="","",Scorecard!A52)</x:f>
      </x:c>
      <x:c r="B52" s="32" t="str">
        <x:f>IF(Scorecard!B52="","",Scorecard!B52)</x:f>
      </x:c>
      <x:c r="C52" s="32" t="str">
        <x:f>IF(Scorecard!C52="","",Scorecard!C52)</x:f>
      </x:c>
      <x:c r="D52" s="44" t="str">
        <x:f>IF(Scorecard!Z52="","",Scorecard!Z52)</x:f>
      </x:c>
      <x:c r="E52" s="44" t="str">
        <x:f>IF(OR(D52="",$D$106=0),"",D52/$D$106)</x:f>
      </x:c>
      <x:c r="F52" s="44" t="str">
        <x:f>IF(E52="","",E52^2)</x:f>
      </x:c>
      <x:c r="G52" s="32" t="str">
        <x:f>IF(E52="","",IF(E52=MAX($E$5:$E$104),"Largest share",""))</x:f>
      </x:c>
      <x:c r="H52" s="32" t="str">
        <x:f>IF(G52="Largest share","Create a second verified route and role cover.","")</x:f>
      </x:c>
    </x:row>
    <x:row r="53">
      <x:c r="A53" s="32" t="str">
        <x:f>IF(Scorecard!A53="","",Scorecard!A53)</x:f>
      </x:c>
      <x:c r="B53" s="32" t="str">
        <x:f>IF(Scorecard!B53="","",Scorecard!B53)</x:f>
      </x:c>
      <x:c r="C53" s="32" t="str">
        <x:f>IF(Scorecard!C53="","",Scorecard!C53)</x:f>
      </x:c>
      <x:c r="D53" s="44" t="str">
        <x:f>IF(Scorecard!Z53="","",Scorecard!Z53)</x:f>
      </x:c>
      <x:c r="E53" s="44" t="str">
        <x:f>IF(OR(D53="",$D$106=0),"",D53/$D$106)</x:f>
      </x:c>
      <x:c r="F53" s="44" t="str">
        <x:f>IF(E53="","",E53^2)</x:f>
      </x:c>
      <x:c r="G53" s="32" t="str">
        <x:f>IF(E53="","",IF(E53=MAX($E$5:$E$104),"Largest share",""))</x:f>
      </x:c>
      <x:c r="H53" s="32" t="str">
        <x:f>IF(G53="Largest share","Create a second verified route and role cover.","")</x:f>
      </x:c>
    </x:row>
    <x:row r="54">
      <x:c r="A54" s="32" t="str">
        <x:f>IF(Scorecard!A54="","",Scorecard!A54)</x:f>
      </x:c>
      <x:c r="B54" s="32" t="str">
        <x:f>IF(Scorecard!B54="","",Scorecard!B54)</x:f>
      </x:c>
      <x:c r="C54" s="32" t="str">
        <x:f>IF(Scorecard!C54="","",Scorecard!C54)</x:f>
      </x:c>
      <x:c r="D54" s="44" t="str">
        <x:f>IF(Scorecard!Z54="","",Scorecard!Z54)</x:f>
      </x:c>
      <x:c r="E54" s="44" t="str">
        <x:f>IF(OR(D54="",$D$106=0),"",D54/$D$106)</x:f>
      </x:c>
      <x:c r="F54" s="44" t="str">
        <x:f>IF(E54="","",E54^2)</x:f>
      </x:c>
      <x:c r="G54" s="32" t="str">
        <x:f>IF(E54="","",IF(E54=MAX($E$5:$E$104),"Largest share",""))</x:f>
      </x:c>
      <x:c r="H54" s="32" t="str">
        <x:f>IF(G54="Largest share","Create a second verified route and role cover.","")</x:f>
      </x:c>
    </x:row>
    <x:row r="55">
      <x:c r="A55" s="32" t="str">
        <x:f>IF(Scorecard!A55="","",Scorecard!A55)</x:f>
      </x:c>
      <x:c r="B55" s="32" t="str">
        <x:f>IF(Scorecard!B55="","",Scorecard!B55)</x:f>
      </x:c>
      <x:c r="C55" s="32" t="str">
        <x:f>IF(Scorecard!C55="","",Scorecard!C55)</x:f>
      </x:c>
      <x:c r="D55" s="44" t="str">
        <x:f>IF(Scorecard!Z55="","",Scorecard!Z55)</x:f>
      </x:c>
      <x:c r="E55" s="44" t="str">
        <x:f>IF(OR(D55="",$D$106=0),"",D55/$D$106)</x:f>
      </x:c>
      <x:c r="F55" s="44" t="str">
        <x:f>IF(E55="","",E55^2)</x:f>
      </x:c>
      <x:c r="G55" s="32" t="str">
        <x:f>IF(E55="","",IF(E55=MAX($E$5:$E$104),"Largest share",""))</x:f>
      </x:c>
      <x:c r="H55" s="32" t="str">
        <x:f>IF(G55="Largest share","Create a second verified route and role cover.","")</x:f>
      </x:c>
    </x:row>
    <x:row r="56">
      <x:c r="A56" s="32" t="str">
        <x:f>IF(Scorecard!A56="","",Scorecard!A56)</x:f>
      </x:c>
      <x:c r="B56" s="32" t="str">
        <x:f>IF(Scorecard!B56="","",Scorecard!B56)</x:f>
      </x:c>
      <x:c r="C56" s="32" t="str">
        <x:f>IF(Scorecard!C56="","",Scorecard!C56)</x:f>
      </x:c>
      <x:c r="D56" s="44" t="str">
        <x:f>IF(Scorecard!Z56="","",Scorecard!Z56)</x:f>
      </x:c>
      <x:c r="E56" s="44" t="str">
        <x:f>IF(OR(D56="",$D$106=0),"",D56/$D$106)</x:f>
      </x:c>
      <x:c r="F56" s="44" t="str">
        <x:f>IF(E56="","",E56^2)</x:f>
      </x:c>
      <x:c r="G56" s="32" t="str">
        <x:f>IF(E56="","",IF(E56=MAX($E$5:$E$104),"Largest share",""))</x:f>
      </x:c>
      <x:c r="H56" s="32" t="str">
        <x:f>IF(G56="Largest share","Create a second verified route and role cover.","")</x:f>
      </x:c>
    </x:row>
    <x:row r="57">
      <x:c r="A57" s="32" t="str">
        <x:f>IF(Scorecard!A57="","",Scorecard!A57)</x:f>
      </x:c>
      <x:c r="B57" s="32" t="str">
        <x:f>IF(Scorecard!B57="","",Scorecard!B57)</x:f>
      </x:c>
      <x:c r="C57" s="32" t="str">
        <x:f>IF(Scorecard!C57="","",Scorecard!C57)</x:f>
      </x:c>
      <x:c r="D57" s="44" t="str">
        <x:f>IF(Scorecard!Z57="","",Scorecard!Z57)</x:f>
      </x:c>
      <x:c r="E57" s="44" t="str">
        <x:f>IF(OR(D57="",$D$106=0),"",D57/$D$106)</x:f>
      </x:c>
      <x:c r="F57" s="44" t="str">
        <x:f>IF(E57="","",E57^2)</x:f>
      </x:c>
      <x:c r="G57" s="32" t="str">
        <x:f>IF(E57="","",IF(E57=MAX($E$5:$E$104),"Largest share",""))</x:f>
      </x:c>
      <x:c r="H57" s="32" t="str">
        <x:f>IF(G57="Largest share","Create a second verified route and role cover.","")</x:f>
      </x:c>
    </x:row>
    <x:row r="58">
      <x:c r="A58" s="32" t="str">
        <x:f>IF(Scorecard!A58="","",Scorecard!A58)</x:f>
      </x:c>
      <x:c r="B58" s="32" t="str">
        <x:f>IF(Scorecard!B58="","",Scorecard!B58)</x:f>
      </x:c>
      <x:c r="C58" s="32" t="str">
        <x:f>IF(Scorecard!C58="","",Scorecard!C58)</x:f>
      </x:c>
      <x:c r="D58" s="44" t="str">
        <x:f>IF(Scorecard!Z58="","",Scorecard!Z58)</x:f>
      </x:c>
      <x:c r="E58" s="44" t="str">
        <x:f>IF(OR(D58="",$D$106=0),"",D58/$D$106)</x:f>
      </x:c>
      <x:c r="F58" s="44" t="str">
        <x:f>IF(E58="","",E58^2)</x:f>
      </x:c>
      <x:c r="G58" s="32" t="str">
        <x:f>IF(E58="","",IF(E58=MAX($E$5:$E$104),"Largest share",""))</x:f>
      </x:c>
      <x:c r="H58" s="32" t="str">
        <x:f>IF(G58="Largest share","Create a second verified route and role cover.","")</x:f>
      </x:c>
    </x:row>
    <x:row r="59">
      <x:c r="A59" s="32" t="str">
        <x:f>IF(Scorecard!A59="","",Scorecard!A59)</x:f>
      </x:c>
      <x:c r="B59" s="32" t="str">
        <x:f>IF(Scorecard!B59="","",Scorecard!B59)</x:f>
      </x:c>
      <x:c r="C59" s="32" t="str">
        <x:f>IF(Scorecard!C59="","",Scorecard!C59)</x:f>
      </x:c>
      <x:c r="D59" s="44" t="str">
        <x:f>IF(Scorecard!Z59="","",Scorecard!Z59)</x:f>
      </x:c>
      <x:c r="E59" s="44" t="str">
        <x:f>IF(OR(D59="",$D$106=0),"",D59/$D$106)</x:f>
      </x:c>
      <x:c r="F59" s="44" t="str">
        <x:f>IF(E59="","",E59^2)</x:f>
      </x:c>
      <x:c r="G59" s="32" t="str">
        <x:f>IF(E59="","",IF(E59=MAX($E$5:$E$104),"Largest share",""))</x:f>
      </x:c>
      <x:c r="H59" s="32" t="str">
        <x:f>IF(G59="Largest share","Create a second verified route and role cover.","")</x:f>
      </x:c>
    </x:row>
    <x:row r="60">
      <x:c r="A60" s="32" t="str">
        <x:f>IF(Scorecard!A60="","",Scorecard!A60)</x:f>
      </x:c>
      <x:c r="B60" s="32" t="str">
        <x:f>IF(Scorecard!B60="","",Scorecard!B60)</x:f>
      </x:c>
      <x:c r="C60" s="32" t="str">
        <x:f>IF(Scorecard!C60="","",Scorecard!C60)</x:f>
      </x:c>
      <x:c r="D60" s="44" t="str">
        <x:f>IF(Scorecard!Z60="","",Scorecard!Z60)</x:f>
      </x:c>
      <x:c r="E60" s="44" t="str">
        <x:f>IF(OR(D60="",$D$106=0),"",D60/$D$106)</x:f>
      </x:c>
      <x:c r="F60" s="44" t="str">
        <x:f>IF(E60="","",E60^2)</x:f>
      </x:c>
      <x:c r="G60" s="32" t="str">
        <x:f>IF(E60="","",IF(E60=MAX($E$5:$E$104),"Largest share",""))</x:f>
      </x:c>
      <x:c r="H60" s="32" t="str">
        <x:f>IF(G60="Largest share","Create a second verified route and role cover.","")</x:f>
      </x:c>
    </x:row>
    <x:row r="61">
      <x:c r="A61" s="32" t="str">
        <x:f>IF(Scorecard!A61="","",Scorecard!A61)</x:f>
      </x:c>
      <x:c r="B61" s="32" t="str">
        <x:f>IF(Scorecard!B61="","",Scorecard!B61)</x:f>
      </x:c>
      <x:c r="C61" s="32" t="str">
        <x:f>IF(Scorecard!C61="","",Scorecard!C61)</x:f>
      </x:c>
      <x:c r="D61" s="44" t="str">
        <x:f>IF(Scorecard!Z61="","",Scorecard!Z61)</x:f>
      </x:c>
      <x:c r="E61" s="44" t="str">
        <x:f>IF(OR(D61="",$D$106=0),"",D61/$D$106)</x:f>
      </x:c>
      <x:c r="F61" s="44" t="str">
        <x:f>IF(E61="","",E61^2)</x:f>
      </x:c>
      <x:c r="G61" s="32" t="str">
        <x:f>IF(E61="","",IF(E61=MAX($E$5:$E$104),"Largest share",""))</x:f>
      </x:c>
      <x:c r="H61" s="32" t="str">
        <x:f>IF(G61="Largest share","Create a second verified route and role cover.","")</x:f>
      </x:c>
    </x:row>
    <x:row r="62">
      <x:c r="A62" s="32" t="str">
        <x:f>IF(Scorecard!A62="","",Scorecard!A62)</x:f>
      </x:c>
      <x:c r="B62" s="32" t="str">
        <x:f>IF(Scorecard!B62="","",Scorecard!B62)</x:f>
      </x:c>
      <x:c r="C62" s="32" t="str">
        <x:f>IF(Scorecard!C62="","",Scorecard!C62)</x:f>
      </x:c>
      <x:c r="D62" s="44" t="str">
        <x:f>IF(Scorecard!Z62="","",Scorecard!Z62)</x:f>
      </x:c>
      <x:c r="E62" s="44" t="str">
        <x:f>IF(OR(D62="",$D$106=0),"",D62/$D$106)</x:f>
      </x:c>
      <x:c r="F62" s="44" t="str">
        <x:f>IF(E62="","",E62^2)</x:f>
      </x:c>
      <x:c r="G62" s="32" t="str">
        <x:f>IF(E62="","",IF(E62=MAX($E$5:$E$104),"Largest share",""))</x:f>
      </x:c>
      <x:c r="H62" s="32" t="str">
        <x:f>IF(G62="Largest share","Create a second verified route and role cover.","")</x:f>
      </x:c>
    </x:row>
    <x:row r="63">
      <x:c r="A63" s="32" t="str">
        <x:f>IF(Scorecard!A63="","",Scorecard!A63)</x:f>
      </x:c>
      <x:c r="B63" s="32" t="str">
        <x:f>IF(Scorecard!B63="","",Scorecard!B63)</x:f>
      </x:c>
      <x:c r="C63" s="32" t="str">
        <x:f>IF(Scorecard!C63="","",Scorecard!C63)</x:f>
      </x:c>
      <x:c r="D63" s="44" t="str">
        <x:f>IF(Scorecard!Z63="","",Scorecard!Z63)</x:f>
      </x:c>
      <x:c r="E63" s="44" t="str">
        <x:f>IF(OR(D63="",$D$106=0),"",D63/$D$106)</x:f>
      </x:c>
      <x:c r="F63" s="44" t="str">
        <x:f>IF(E63="","",E63^2)</x:f>
      </x:c>
      <x:c r="G63" s="32" t="str">
        <x:f>IF(E63="","",IF(E63=MAX($E$5:$E$104),"Largest share",""))</x:f>
      </x:c>
      <x:c r="H63" s="32" t="str">
        <x:f>IF(G63="Largest share","Create a second verified route and role cover.","")</x:f>
      </x:c>
    </x:row>
    <x:row r="64">
      <x:c r="A64" s="32" t="str">
        <x:f>IF(Scorecard!A64="","",Scorecard!A64)</x:f>
      </x:c>
      <x:c r="B64" s="32" t="str">
        <x:f>IF(Scorecard!B64="","",Scorecard!B64)</x:f>
      </x:c>
      <x:c r="C64" s="32" t="str">
        <x:f>IF(Scorecard!C64="","",Scorecard!C64)</x:f>
      </x:c>
      <x:c r="D64" s="44" t="str">
        <x:f>IF(Scorecard!Z64="","",Scorecard!Z64)</x:f>
      </x:c>
      <x:c r="E64" s="44" t="str">
        <x:f>IF(OR(D64="",$D$106=0),"",D64/$D$106)</x:f>
      </x:c>
      <x:c r="F64" s="44" t="str">
        <x:f>IF(E64="","",E64^2)</x:f>
      </x:c>
      <x:c r="G64" s="32" t="str">
        <x:f>IF(E64="","",IF(E64=MAX($E$5:$E$104),"Largest share",""))</x:f>
      </x:c>
      <x:c r="H64" s="32" t="str">
        <x:f>IF(G64="Largest share","Create a second verified route and role cover.","")</x:f>
      </x:c>
    </x:row>
    <x:row r="65">
      <x:c r="A65" s="32" t="str">
        <x:f>IF(Scorecard!A65="","",Scorecard!A65)</x:f>
      </x:c>
      <x:c r="B65" s="32" t="str">
        <x:f>IF(Scorecard!B65="","",Scorecard!B65)</x:f>
      </x:c>
      <x:c r="C65" s="32" t="str">
        <x:f>IF(Scorecard!C65="","",Scorecard!C65)</x:f>
      </x:c>
      <x:c r="D65" s="44" t="str">
        <x:f>IF(Scorecard!Z65="","",Scorecard!Z65)</x:f>
      </x:c>
      <x:c r="E65" s="44" t="str">
        <x:f>IF(OR(D65="",$D$106=0),"",D65/$D$106)</x:f>
      </x:c>
      <x:c r="F65" s="44" t="str">
        <x:f>IF(E65="","",E65^2)</x:f>
      </x:c>
      <x:c r="G65" s="32" t="str">
        <x:f>IF(E65="","",IF(E65=MAX($E$5:$E$104),"Largest share",""))</x:f>
      </x:c>
      <x:c r="H65" s="32" t="str">
        <x:f>IF(G65="Largest share","Create a second verified route and role cover.","")</x:f>
      </x:c>
    </x:row>
    <x:row r="66">
      <x:c r="A66" s="32" t="str">
        <x:f>IF(Scorecard!A66="","",Scorecard!A66)</x:f>
      </x:c>
      <x:c r="B66" s="32" t="str">
        <x:f>IF(Scorecard!B66="","",Scorecard!B66)</x:f>
      </x:c>
      <x:c r="C66" s="32" t="str">
        <x:f>IF(Scorecard!C66="","",Scorecard!C66)</x:f>
      </x:c>
      <x:c r="D66" s="44" t="str">
        <x:f>IF(Scorecard!Z66="","",Scorecard!Z66)</x:f>
      </x:c>
      <x:c r="E66" s="44" t="str">
        <x:f>IF(OR(D66="",$D$106=0),"",D66/$D$106)</x:f>
      </x:c>
      <x:c r="F66" s="44" t="str">
        <x:f>IF(E66="","",E66^2)</x:f>
      </x:c>
      <x:c r="G66" s="32" t="str">
        <x:f>IF(E66="","",IF(E66=MAX($E$5:$E$104),"Largest share",""))</x:f>
      </x:c>
      <x:c r="H66" s="32" t="str">
        <x:f>IF(G66="Largest share","Create a second verified route and role cover.","")</x:f>
      </x:c>
    </x:row>
    <x:row r="67">
      <x:c r="A67" s="32" t="str">
        <x:f>IF(Scorecard!A67="","",Scorecard!A67)</x:f>
      </x:c>
      <x:c r="B67" s="32" t="str">
        <x:f>IF(Scorecard!B67="","",Scorecard!B67)</x:f>
      </x:c>
      <x:c r="C67" s="32" t="str">
        <x:f>IF(Scorecard!C67="","",Scorecard!C67)</x:f>
      </x:c>
      <x:c r="D67" s="44" t="str">
        <x:f>IF(Scorecard!Z67="","",Scorecard!Z67)</x:f>
      </x:c>
      <x:c r="E67" s="44" t="str">
        <x:f>IF(OR(D67="",$D$106=0),"",D67/$D$106)</x:f>
      </x:c>
      <x:c r="F67" s="44" t="str">
        <x:f>IF(E67="","",E67^2)</x:f>
      </x:c>
      <x:c r="G67" s="32" t="str">
        <x:f>IF(E67="","",IF(E67=MAX($E$5:$E$104),"Largest share",""))</x:f>
      </x:c>
      <x:c r="H67" s="32" t="str">
        <x:f>IF(G67="Largest share","Create a second verified route and role cover.","")</x:f>
      </x:c>
    </x:row>
    <x:row r="68">
      <x:c r="A68" s="32" t="str">
        <x:f>IF(Scorecard!A68="","",Scorecard!A68)</x:f>
      </x:c>
      <x:c r="B68" s="32" t="str">
        <x:f>IF(Scorecard!B68="","",Scorecard!B68)</x:f>
      </x:c>
      <x:c r="C68" s="32" t="str">
        <x:f>IF(Scorecard!C68="","",Scorecard!C68)</x:f>
      </x:c>
      <x:c r="D68" s="44" t="str">
        <x:f>IF(Scorecard!Z68="","",Scorecard!Z68)</x:f>
      </x:c>
      <x:c r="E68" s="44" t="str">
        <x:f>IF(OR(D68="",$D$106=0),"",D68/$D$106)</x:f>
      </x:c>
      <x:c r="F68" s="44" t="str">
        <x:f>IF(E68="","",E68^2)</x:f>
      </x:c>
      <x:c r="G68" s="32" t="str">
        <x:f>IF(E68="","",IF(E68=MAX($E$5:$E$104),"Largest share",""))</x:f>
      </x:c>
      <x:c r="H68" s="32" t="str">
        <x:f>IF(G68="Largest share","Create a second verified route and role cover.","")</x:f>
      </x:c>
    </x:row>
    <x:row r="69">
      <x:c r="A69" s="32" t="str">
        <x:f>IF(Scorecard!A69="","",Scorecard!A69)</x:f>
      </x:c>
      <x:c r="B69" s="32" t="str">
        <x:f>IF(Scorecard!B69="","",Scorecard!B69)</x:f>
      </x:c>
      <x:c r="C69" s="32" t="str">
        <x:f>IF(Scorecard!C69="","",Scorecard!C69)</x:f>
      </x:c>
      <x:c r="D69" s="44" t="str">
        <x:f>IF(Scorecard!Z69="","",Scorecard!Z69)</x:f>
      </x:c>
      <x:c r="E69" s="44" t="str">
        <x:f>IF(OR(D69="",$D$106=0),"",D69/$D$106)</x:f>
      </x:c>
      <x:c r="F69" s="44" t="str">
        <x:f>IF(E69="","",E69^2)</x:f>
      </x:c>
      <x:c r="G69" s="32" t="str">
        <x:f>IF(E69="","",IF(E69=MAX($E$5:$E$104),"Largest share",""))</x:f>
      </x:c>
      <x:c r="H69" s="32" t="str">
        <x:f>IF(G69="Largest share","Create a second verified route and role cover.","")</x:f>
      </x:c>
    </x:row>
    <x:row r="70">
      <x:c r="A70" s="32" t="str">
        <x:f>IF(Scorecard!A70="","",Scorecard!A70)</x:f>
      </x:c>
      <x:c r="B70" s="32" t="str">
        <x:f>IF(Scorecard!B70="","",Scorecard!B70)</x:f>
      </x:c>
      <x:c r="C70" s="32" t="str">
        <x:f>IF(Scorecard!C70="","",Scorecard!C70)</x:f>
      </x:c>
      <x:c r="D70" s="44" t="str">
        <x:f>IF(Scorecard!Z70="","",Scorecard!Z70)</x:f>
      </x:c>
      <x:c r="E70" s="44" t="str">
        <x:f>IF(OR(D70="",$D$106=0),"",D70/$D$106)</x:f>
      </x:c>
      <x:c r="F70" s="44" t="str">
        <x:f>IF(E70="","",E70^2)</x:f>
      </x:c>
      <x:c r="G70" s="32" t="str">
        <x:f>IF(E70="","",IF(E70=MAX($E$5:$E$104),"Largest share",""))</x:f>
      </x:c>
      <x:c r="H70" s="32" t="str">
        <x:f>IF(G70="Largest share","Create a second verified route and role cover.","")</x:f>
      </x:c>
    </x:row>
    <x:row r="71">
      <x:c r="A71" s="32" t="str">
        <x:f>IF(Scorecard!A71="","",Scorecard!A71)</x:f>
      </x:c>
      <x:c r="B71" s="32" t="str">
        <x:f>IF(Scorecard!B71="","",Scorecard!B71)</x:f>
      </x:c>
      <x:c r="C71" s="32" t="str">
        <x:f>IF(Scorecard!C71="","",Scorecard!C71)</x:f>
      </x:c>
      <x:c r="D71" s="44" t="str">
        <x:f>IF(Scorecard!Z71="","",Scorecard!Z71)</x:f>
      </x:c>
      <x:c r="E71" s="44" t="str">
        <x:f>IF(OR(D71="",$D$106=0),"",D71/$D$106)</x:f>
      </x:c>
      <x:c r="F71" s="44" t="str">
        <x:f>IF(E71="","",E71^2)</x:f>
      </x:c>
      <x:c r="G71" s="32" t="str">
        <x:f>IF(E71="","",IF(E71=MAX($E$5:$E$104),"Largest share",""))</x:f>
      </x:c>
      <x:c r="H71" s="32" t="str">
        <x:f>IF(G71="Largest share","Create a second verified route and role cover.","")</x:f>
      </x:c>
    </x:row>
    <x:row r="72">
      <x:c r="A72" s="32" t="str">
        <x:f>IF(Scorecard!A72="","",Scorecard!A72)</x:f>
      </x:c>
      <x:c r="B72" s="32" t="str">
        <x:f>IF(Scorecard!B72="","",Scorecard!B72)</x:f>
      </x:c>
      <x:c r="C72" s="32" t="str">
        <x:f>IF(Scorecard!C72="","",Scorecard!C72)</x:f>
      </x:c>
      <x:c r="D72" s="44" t="str">
        <x:f>IF(Scorecard!Z72="","",Scorecard!Z72)</x:f>
      </x:c>
      <x:c r="E72" s="44" t="str">
        <x:f>IF(OR(D72="",$D$106=0),"",D72/$D$106)</x:f>
      </x:c>
      <x:c r="F72" s="44" t="str">
        <x:f>IF(E72="","",E72^2)</x:f>
      </x:c>
      <x:c r="G72" s="32" t="str">
        <x:f>IF(E72="","",IF(E72=MAX($E$5:$E$104),"Largest share",""))</x:f>
      </x:c>
      <x:c r="H72" s="32" t="str">
        <x:f>IF(G72="Largest share","Create a second verified route and role cover.","")</x:f>
      </x:c>
    </x:row>
    <x:row r="73">
      <x:c r="A73" s="32" t="str">
        <x:f>IF(Scorecard!A73="","",Scorecard!A73)</x:f>
      </x:c>
      <x:c r="B73" s="32" t="str">
        <x:f>IF(Scorecard!B73="","",Scorecard!B73)</x:f>
      </x:c>
      <x:c r="C73" s="32" t="str">
        <x:f>IF(Scorecard!C73="","",Scorecard!C73)</x:f>
      </x:c>
      <x:c r="D73" s="44" t="str">
        <x:f>IF(Scorecard!Z73="","",Scorecard!Z73)</x:f>
      </x:c>
      <x:c r="E73" s="44" t="str">
        <x:f>IF(OR(D73="",$D$106=0),"",D73/$D$106)</x:f>
      </x:c>
      <x:c r="F73" s="44" t="str">
        <x:f>IF(E73="","",E73^2)</x:f>
      </x:c>
      <x:c r="G73" s="32" t="str">
        <x:f>IF(E73="","",IF(E73=MAX($E$5:$E$104),"Largest share",""))</x:f>
      </x:c>
      <x:c r="H73" s="32" t="str">
        <x:f>IF(G73="Largest share","Create a second verified route and role cover.","")</x:f>
      </x:c>
    </x:row>
    <x:row r="74">
      <x:c r="A74" s="32" t="str">
        <x:f>IF(Scorecard!A74="","",Scorecard!A74)</x:f>
      </x:c>
      <x:c r="B74" s="32" t="str">
        <x:f>IF(Scorecard!B74="","",Scorecard!B74)</x:f>
      </x:c>
      <x:c r="C74" s="32" t="str">
        <x:f>IF(Scorecard!C74="","",Scorecard!C74)</x:f>
      </x:c>
      <x:c r="D74" s="44" t="str">
        <x:f>IF(Scorecard!Z74="","",Scorecard!Z74)</x:f>
      </x:c>
      <x:c r="E74" s="44" t="str">
        <x:f>IF(OR(D74="",$D$106=0),"",D74/$D$106)</x:f>
      </x:c>
      <x:c r="F74" s="44" t="str">
        <x:f>IF(E74="","",E74^2)</x:f>
      </x:c>
      <x:c r="G74" s="32" t="str">
        <x:f>IF(E74="","",IF(E74=MAX($E$5:$E$104),"Largest share",""))</x:f>
      </x:c>
      <x:c r="H74" s="32" t="str">
        <x:f>IF(G74="Largest share","Create a second verified route and role cover.","")</x:f>
      </x:c>
    </x:row>
    <x:row r="75">
      <x:c r="A75" s="32" t="str">
        <x:f>IF(Scorecard!A75="","",Scorecard!A75)</x:f>
      </x:c>
      <x:c r="B75" s="32" t="str">
        <x:f>IF(Scorecard!B75="","",Scorecard!B75)</x:f>
      </x:c>
      <x:c r="C75" s="32" t="str">
        <x:f>IF(Scorecard!C75="","",Scorecard!C75)</x:f>
      </x:c>
      <x:c r="D75" s="44" t="str">
        <x:f>IF(Scorecard!Z75="","",Scorecard!Z75)</x:f>
      </x:c>
      <x:c r="E75" s="44" t="str">
        <x:f>IF(OR(D75="",$D$106=0),"",D75/$D$106)</x:f>
      </x:c>
      <x:c r="F75" s="44" t="str">
        <x:f>IF(E75="","",E75^2)</x:f>
      </x:c>
      <x:c r="G75" s="32" t="str">
        <x:f>IF(E75="","",IF(E75=MAX($E$5:$E$104),"Largest share",""))</x:f>
      </x:c>
      <x:c r="H75" s="32" t="str">
        <x:f>IF(G75="Largest share","Create a second verified route and role cover.","")</x:f>
      </x:c>
    </x:row>
    <x:row r="76">
      <x:c r="A76" s="32" t="str">
        <x:f>IF(Scorecard!A76="","",Scorecard!A76)</x:f>
      </x:c>
      <x:c r="B76" s="32" t="str">
        <x:f>IF(Scorecard!B76="","",Scorecard!B76)</x:f>
      </x:c>
      <x:c r="C76" s="32" t="str">
        <x:f>IF(Scorecard!C76="","",Scorecard!C76)</x:f>
      </x:c>
      <x:c r="D76" s="44" t="str">
        <x:f>IF(Scorecard!Z76="","",Scorecard!Z76)</x:f>
      </x:c>
      <x:c r="E76" s="44" t="str">
        <x:f>IF(OR(D76="",$D$106=0),"",D76/$D$106)</x:f>
      </x:c>
      <x:c r="F76" s="44" t="str">
        <x:f>IF(E76="","",E76^2)</x:f>
      </x:c>
      <x:c r="G76" s="32" t="str">
        <x:f>IF(E76="","",IF(E76=MAX($E$5:$E$104),"Largest share",""))</x:f>
      </x:c>
      <x:c r="H76" s="32" t="str">
        <x:f>IF(G76="Largest share","Create a second verified route and role cover.","")</x:f>
      </x:c>
    </x:row>
    <x:row r="77">
      <x:c r="A77" s="32" t="str">
        <x:f>IF(Scorecard!A77="","",Scorecard!A77)</x:f>
      </x:c>
      <x:c r="B77" s="32" t="str">
        <x:f>IF(Scorecard!B77="","",Scorecard!B77)</x:f>
      </x:c>
      <x:c r="C77" s="32" t="str">
        <x:f>IF(Scorecard!C77="","",Scorecard!C77)</x:f>
      </x:c>
      <x:c r="D77" s="44" t="str">
        <x:f>IF(Scorecard!Z77="","",Scorecard!Z77)</x:f>
      </x:c>
      <x:c r="E77" s="44" t="str">
        <x:f>IF(OR(D77="",$D$106=0),"",D77/$D$106)</x:f>
      </x:c>
      <x:c r="F77" s="44" t="str">
        <x:f>IF(E77="","",E77^2)</x:f>
      </x:c>
      <x:c r="G77" s="32" t="str">
        <x:f>IF(E77="","",IF(E77=MAX($E$5:$E$104),"Largest share",""))</x:f>
      </x:c>
      <x:c r="H77" s="32" t="str">
        <x:f>IF(G77="Largest share","Create a second verified route and role cover.","")</x:f>
      </x:c>
    </x:row>
    <x:row r="78">
      <x:c r="A78" s="32" t="str">
        <x:f>IF(Scorecard!A78="","",Scorecard!A78)</x:f>
      </x:c>
      <x:c r="B78" s="32" t="str">
        <x:f>IF(Scorecard!B78="","",Scorecard!B78)</x:f>
      </x:c>
      <x:c r="C78" s="32" t="str">
        <x:f>IF(Scorecard!C78="","",Scorecard!C78)</x:f>
      </x:c>
      <x:c r="D78" s="44" t="str">
        <x:f>IF(Scorecard!Z78="","",Scorecard!Z78)</x:f>
      </x:c>
      <x:c r="E78" s="44" t="str">
        <x:f>IF(OR(D78="",$D$106=0),"",D78/$D$106)</x:f>
      </x:c>
      <x:c r="F78" s="44" t="str">
        <x:f>IF(E78="","",E78^2)</x:f>
      </x:c>
      <x:c r="G78" s="32" t="str">
        <x:f>IF(E78="","",IF(E78=MAX($E$5:$E$104),"Largest share",""))</x:f>
      </x:c>
      <x:c r="H78" s="32" t="str">
        <x:f>IF(G78="Largest share","Create a second verified route and role cover.","")</x:f>
      </x:c>
    </x:row>
    <x:row r="79">
      <x:c r="A79" s="32" t="str">
        <x:f>IF(Scorecard!A79="","",Scorecard!A79)</x:f>
      </x:c>
      <x:c r="B79" s="32" t="str">
        <x:f>IF(Scorecard!B79="","",Scorecard!B79)</x:f>
      </x:c>
      <x:c r="C79" s="32" t="str">
        <x:f>IF(Scorecard!C79="","",Scorecard!C79)</x:f>
      </x:c>
      <x:c r="D79" s="44" t="str">
        <x:f>IF(Scorecard!Z79="","",Scorecard!Z79)</x:f>
      </x:c>
      <x:c r="E79" s="44" t="str">
        <x:f>IF(OR(D79="",$D$106=0),"",D79/$D$106)</x:f>
      </x:c>
      <x:c r="F79" s="44" t="str">
        <x:f>IF(E79="","",E79^2)</x:f>
      </x:c>
      <x:c r="G79" s="32" t="str">
        <x:f>IF(E79="","",IF(E79=MAX($E$5:$E$104),"Largest share",""))</x:f>
      </x:c>
      <x:c r="H79" s="32" t="str">
        <x:f>IF(G79="Largest share","Create a second verified route and role cover.","")</x:f>
      </x:c>
    </x:row>
    <x:row r="80">
      <x:c r="A80" s="32" t="str">
        <x:f>IF(Scorecard!A80="","",Scorecard!A80)</x:f>
      </x:c>
      <x:c r="B80" s="32" t="str">
        <x:f>IF(Scorecard!B80="","",Scorecard!B80)</x:f>
      </x:c>
      <x:c r="C80" s="32" t="str">
        <x:f>IF(Scorecard!C80="","",Scorecard!C80)</x:f>
      </x:c>
      <x:c r="D80" s="44" t="str">
        <x:f>IF(Scorecard!Z80="","",Scorecard!Z80)</x:f>
      </x:c>
      <x:c r="E80" s="44" t="str">
        <x:f>IF(OR(D80="",$D$106=0),"",D80/$D$106)</x:f>
      </x:c>
      <x:c r="F80" s="44" t="str">
        <x:f>IF(E80="","",E80^2)</x:f>
      </x:c>
      <x:c r="G80" s="32" t="str">
        <x:f>IF(E80="","",IF(E80=MAX($E$5:$E$104),"Largest share",""))</x:f>
      </x:c>
      <x:c r="H80" s="32" t="str">
        <x:f>IF(G80="Largest share","Create a second verified route and role cover.","")</x:f>
      </x:c>
    </x:row>
    <x:row r="81">
      <x:c r="A81" s="32" t="str">
        <x:f>IF(Scorecard!A81="","",Scorecard!A81)</x:f>
      </x:c>
      <x:c r="B81" s="32" t="str">
        <x:f>IF(Scorecard!B81="","",Scorecard!B81)</x:f>
      </x:c>
      <x:c r="C81" s="32" t="str">
        <x:f>IF(Scorecard!C81="","",Scorecard!C81)</x:f>
      </x:c>
      <x:c r="D81" s="44" t="str">
        <x:f>IF(Scorecard!Z81="","",Scorecard!Z81)</x:f>
      </x:c>
      <x:c r="E81" s="44" t="str">
        <x:f>IF(OR(D81="",$D$106=0),"",D81/$D$106)</x:f>
      </x:c>
      <x:c r="F81" s="44" t="str">
        <x:f>IF(E81="","",E81^2)</x:f>
      </x:c>
      <x:c r="G81" s="32" t="str">
        <x:f>IF(E81="","",IF(E81=MAX($E$5:$E$104),"Largest share",""))</x:f>
      </x:c>
      <x:c r="H81" s="32" t="str">
        <x:f>IF(G81="Largest share","Create a second verified route and role cover.","")</x:f>
      </x:c>
    </x:row>
    <x:row r="82">
      <x:c r="A82" s="32" t="str">
        <x:f>IF(Scorecard!A82="","",Scorecard!A82)</x:f>
      </x:c>
      <x:c r="B82" s="32" t="str">
        <x:f>IF(Scorecard!B82="","",Scorecard!B82)</x:f>
      </x:c>
      <x:c r="C82" s="32" t="str">
        <x:f>IF(Scorecard!C82="","",Scorecard!C82)</x:f>
      </x:c>
      <x:c r="D82" s="44" t="str">
        <x:f>IF(Scorecard!Z82="","",Scorecard!Z82)</x:f>
      </x:c>
      <x:c r="E82" s="44" t="str">
        <x:f>IF(OR(D82="",$D$106=0),"",D82/$D$106)</x:f>
      </x:c>
      <x:c r="F82" s="44" t="str">
        <x:f>IF(E82="","",E82^2)</x:f>
      </x:c>
      <x:c r="G82" s="32" t="str">
        <x:f>IF(E82="","",IF(E82=MAX($E$5:$E$104),"Largest share",""))</x:f>
      </x:c>
      <x:c r="H82" s="32" t="str">
        <x:f>IF(G82="Largest share","Create a second verified route and role cover.","")</x:f>
      </x:c>
    </x:row>
    <x:row r="83">
      <x:c r="A83" s="32" t="str">
        <x:f>IF(Scorecard!A83="","",Scorecard!A83)</x:f>
      </x:c>
      <x:c r="B83" s="32" t="str">
        <x:f>IF(Scorecard!B83="","",Scorecard!B83)</x:f>
      </x:c>
      <x:c r="C83" s="32" t="str">
        <x:f>IF(Scorecard!C83="","",Scorecard!C83)</x:f>
      </x:c>
      <x:c r="D83" s="44" t="str">
        <x:f>IF(Scorecard!Z83="","",Scorecard!Z83)</x:f>
      </x:c>
      <x:c r="E83" s="44" t="str">
        <x:f>IF(OR(D83="",$D$106=0),"",D83/$D$106)</x:f>
      </x:c>
      <x:c r="F83" s="44" t="str">
        <x:f>IF(E83="","",E83^2)</x:f>
      </x:c>
      <x:c r="G83" s="32" t="str">
        <x:f>IF(E83="","",IF(E83=MAX($E$5:$E$104),"Largest share",""))</x:f>
      </x:c>
      <x:c r="H83" s="32" t="str">
        <x:f>IF(G83="Largest share","Create a second verified route and role cover.","")</x:f>
      </x:c>
    </x:row>
    <x:row r="84">
      <x:c r="A84" s="32" t="str">
        <x:f>IF(Scorecard!A84="","",Scorecard!A84)</x:f>
      </x:c>
      <x:c r="B84" s="32" t="str">
        <x:f>IF(Scorecard!B84="","",Scorecard!B84)</x:f>
      </x:c>
      <x:c r="C84" s="32" t="str">
        <x:f>IF(Scorecard!C84="","",Scorecard!C84)</x:f>
      </x:c>
      <x:c r="D84" s="44" t="str">
        <x:f>IF(Scorecard!Z84="","",Scorecard!Z84)</x:f>
      </x:c>
      <x:c r="E84" s="44" t="str">
        <x:f>IF(OR(D84="",$D$106=0),"",D84/$D$106)</x:f>
      </x:c>
      <x:c r="F84" s="44" t="str">
        <x:f>IF(E84="","",E84^2)</x:f>
      </x:c>
      <x:c r="G84" s="32" t="str">
        <x:f>IF(E84="","",IF(E84=MAX($E$5:$E$104),"Largest share",""))</x:f>
      </x:c>
      <x:c r="H84" s="32" t="str">
        <x:f>IF(G84="Largest share","Create a second verified route and role cover.","")</x:f>
      </x:c>
    </x:row>
    <x:row r="85">
      <x:c r="A85" s="32" t="str">
        <x:f>IF(Scorecard!A85="","",Scorecard!A85)</x:f>
      </x:c>
      <x:c r="B85" s="32" t="str">
        <x:f>IF(Scorecard!B85="","",Scorecard!B85)</x:f>
      </x:c>
      <x:c r="C85" s="32" t="str">
        <x:f>IF(Scorecard!C85="","",Scorecard!C85)</x:f>
      </x:c>
      <x:c r="D85" s="44" t="str">
        <x:f>IF(Scorecard!Z85="","",Scorecard!Z85)</x:f>
      </x:c>
      <x:c r="E85" s="44" t="str">
        <x:f>IF(OR(D85="",$D$106=0),"",D85/$D$106)</x:f>
      </x:c>
      <x:c r="F85" s="44" t="str">
        <x:f>IF(E85="","",E85^2)</x:f>
      </x:c>
      <x:c r="G85" s="32" t="str">
        <x:f>IF(E85="","",IF(E85=MAX($E$5:$E$104),"Largest share",""))</x:f>
      </x:c>
      <x:c r="H85" s="32" t="str">
        <x:f>IF(G85="Largest share","Create a second verified route and role cover.","")</x:f>
      </x:c>
    </x:row>
    <x:row r="86">
      <x:c r="A86" s="32" t="str">
        <x:f>IF(Scorecard!A86="","",Scorecard!A86)</x:f>
      </x:c>
      <x:c r="B86" s="32" t="str">
        <x:f>IF(Scorecard!B86="","",Scorecard!B86)</x:f>
      </x:c>
      <x:c r="C86" s="32" t="str">
        <x:f>IF(Scorecard!C86="","",Scorecard!C86)</x:f>
      </x:c>
      <x:c r="D86" s="44" t="str">
        <x:f>IF(Scorecard!Z86="","",Scorecard!Z86)</x:f>
      </x:c>
      <x:c r="E86" s="44" t="str">
        <x:f>IF(OR(D86="",$D$106=0),"",D86/$D$106)</x:f>
      </x:c>
      <x:c r="F86" s="44" t="str">
        <x:f>IF(E86="","",E86^2)</x:f>
      </x:c>
      <x:c r="G86" s="32" t="str">
        <x:f>IF(E86="","",IF(E86=MAX($E$5:$E$104),"Largest share",""))</x:f>
      </x:c>
      <x:c r="H86" s="32" t="str">
        <x:f>IF(G86="Largest share","Create a second verified route and role cover.","")</x:f>
      </x:c>
    </x:row>
    <x:row r="87">
      <x:c r="A87" s="32" t="str">
        <x:f>IF(Scorecard!A87="","",Scorecard!A87)</x:f>
      </x:c>
      <x:c r="B87" s="32" t="str">
        <x:f>IF(Scorecard!B87="","",Scorecard!B87)</x:f>
      </x:c>
      <x:c r="C87" s="32" t="str">
        <x:f>IF(Scorecard!C87="","",Scorecard!C87)</x:f>
      </x:c>
      <x:c r="D87" s="44" t="str">
        <x:f>IF(Scorecard!Z87="","",Scorecard!Z87)</x:f>
      </x:c>
      <x:c r="E87" s="44" t="str">
        <x:f>IF(OR(D87="",$D$106=0),"",D87/$D$106)</x:f>
      </x:c>
      <x:c r="F87" s="44" t="str">
        <x:f>IF(E87="","",E87^2)</x:f>
      </x:c>
      <x:c r="G87" s="32" t="str">
        <x:f>IF(E87="","",IF(E87=MAX($E$5:$E$104),"Largest share",""))</x:f>
      </x:c>
      <x:c r="H87" s="32" t="str">
        <x:f>IF(G87="Largest share","Create a second verified route and role cover.","")</x:f>
      </x:c>
    </x:row>
    <x:row r="88">
      <x:c r="A88" s="32" t="str">
        <x:f>IF(Scorecard!A88="","",Scorecard!A88)</x:f>
      </x:c>
      <x:c r="B88" s="32" t="str">
        <x:f>IF(Scorecard!B88="","",Scorecard!B88)</x:f>
      </x:c>
      <x:c r="C88" s="32" t="str">
        <x:f>IF(Scorecard!C88="","",Scorecard!C88)</x:f>
      </x:c>
      <x:c r="D88" s="44" t="str">
        <x:f>IF(Scorecard!Z88="","",Scorecard!Z88)</x:f>
      </x:c>
      <x:c r="E88" s="44" t="str">
        <x:f>IF(OR(D88="",$D$106=0),"",D88/$D$106)</x:f>
      </x:c>
      <x:c r="F88" s="44" t="str">
        <x:f>IF(E88="","",E88^2)</x:f>
      </x:c>
      <x:c r="G88" s="32" t="str">
        <x:f>IF(E88="","",IF(E88=MAX($E$5:$E$104),"Largest share",""))</x:f>
      </x:c>
      <x:c r="H88" s="32" t="str">
        <x:f>IF(G88="Largest share","Create a second verified route and role cover.","")</x:f>
      </x:c>
    </x:row>
    <x:row r="89">
      <x:c r="A89" s="32" t="str">
        <x:f>IF(Scorecard!A89="","",Scorecard!A89)</x:f>
      </x:c>
      <x:c r="B89" s="32" t="str">
        <x:f>IF(Scorecard!B89="","",Scorecard!B89)</x:f>
      </x:c>
      <x:c r="C89" s="32" t="str">
        <x:f>IF(Scorecard!C89="","",Scorecard!C89)</x:f>
      </x:c>
      <x:c r="D89" s="44" t="str">
        <x:f>IF(Scorecard!Z89="","",Scorecard!Z89)</x:f>
      </x:c>
      <x:c r="E89" s="44" t="str">
        <x:f>IF(OR(D89="",$D$106=0),"",D89/$D$106)</x:f>
      </x:c>
      <x:c r="F89" s="44" t="str">
        <x:f>IF(E89="","",E89^2)</x:f>
      </x:c>
      <x:c r="G89" s="32" t="str">
        <x:f>IF(E89="","",IF(E89=MAX($E$5:$E$104),"Largest share",""))</x:f>
      </x:c>
      <x:c r="H89" s="32" t="str">
        <x:f>IF(G89="Largest share","Create a second verified route and role cover.","")</x:f>
      </x:c>
    </x:row>
    <x:row r="90">
      <x:c r="A90" s="32" t="str">
        <x:f>IF(Scorecard!A90="","",Scorecard!A90)</x:f>
      </x:c>
      <x:c r="B90" s="32" t="str">
        <x:f>IF(Scorecard!B90="","",Scorecard!B90)</x:f>
      </x:c>
      <x:c r="C90" s="32" t="str">
        <x:f>IF(Scorecard!C90="","",Scorecard!C90)</x:f>
      </x:c>
      <x:c r="D90" s="44" t="str">
        <x:f>IF(Scorecard!Z90="","",Scorecard!Z90)</x:f>
      </x:c>
      <x:c r="E90" s="44" t="str">
        <x:f>IF(OR(D90="",$D$106=0),"",D90/$D$106)</x:f>
      </x:c>
      <x:c r="F90" s="44" t="str">
        <x:f>IF(E90="","",E90^2)</x:f>
      </x:c>
      <x:c r="G90" s="32" t="str">
        <x:f>IF(E90="","",IF(E90=MAX($E$5:$E$104),"Largest share",""))</x:f>
      </x:c>
      <x:c r="H90" s="32" t="str">
        <x:f>IF(G90="Largest share","Create a second verified route and role cover.","")</x:f>
      </x:c>
    </x:row>
    <x:row r="91">
      <x:c r="A91" s="32" t="str">
        <x:f>IF(Scorecard!A91="","",Scorecard!A91)</x:f>
      </x:c>
      <x:c r="B91" s="32" t="str">
        <x:f>IF(Scorecard!B91="","",Scorecard!B91)</x:f>
      </x:c>
      <x:c r="C91" s="32" t="str">
        <x:f>IF(Scorecard!C91="","",Scorecard!C91)</x:f>
      </x:c>
      <x:c r="D91" s="44" t="str">
        <x:f>IF(Scorecard!Z91="","",Scorecard!Z91)</x:f>
      </x:c>
      <x:c r="E91" s="44" t="str">
        <x:f>IF(OR(D91="",$D$106=0),"",D91/$D$106)</x:f>
      </x:c>
      <x:c r="F91" s="44" t="str">
        <x:f>IF(E91="","",E91^2)</x:f>
      </x:c>
      <x:c r="G91" s="32" t="str">
        <x:f>IF(E91="","",IF(E91=MAX($E$5:$E$104),"Largest share",""))</x:f>
      </x:c>
      <x:c r="H91" s="32" t="str">
        <x:f>IF(G91="Largest share","Create a second verified route and role cover.","")</x:f>
      </x:c>
    </x:row>
    <x:row r="92">
      <x:c r="A92" s="32" t="str">
        <x:f>IF(Scorecard!A92="","",Scorecard!A92)</x:f>
      </x:c>
      <x:c r="B92" s="32" t="str">
        <x:f>IF(Scorecard!B92="","",Scorecard!B92)</x:f>
      </x:c>
      <x:c r="C92" s="32" t="str">
        <x:f>IF(Scorecard!C92="","",Scorecard!C92)</x:f>
      </x:c>
      <x:c r="D92" s="44" t="str">
        <x:f>IF(Scorecard!Z92="","",Scorecard!Z92)</x:f>
      </x:c>
      <x:c r="E92" s="44" t="str">
        <x:f>IF(OR(D92="",$D$106=0),"",D92/$D$106)</x:f>
      </x:c>
      <x:c r="F92" s="44" t="str">
        <x:f>IF(E92="","",E92^2)</x:f>
      </x:c>
      <x:c r="G92" s="32" t="str">
        <x:f>IF(E92="","",IF(E92=MAX($E$5:$E$104),"Largest share",""))</x:f>
      </x:c>
      <x:c r="H92" s="32" t="str">
        <x:f>IF(G92="Largest share","Create a second verified route and role cover.","")</x:f>
      </x:c>
    </x:row>
    <x:row r="93">
      <x:c r="A93" s="32" t="str">
        <x:f>IF(Scorecard!A93="","",Scorecard!A93)</x:f>
      </x:c>
      <x:c r="B93" s="32" t="str">
        <x:f>IF(Scorecard!B93="","",Scorecard!B93)</x:f>
      </x:c>
      <x:c r="C93" s="32" t="str">
        <x:f>IF(Scorecard!C93="","",Scorecard!C93)</x:f>
      </x:c>
      <x:c r="D93" s="44" t="str">
        <x:f>IF(Scorecard!Z93="","",Scorecard!Z93)</x:f>
      </x:c>
      <x:c r="E93" s="44" t="str">
        <x:f>IF(OR(D93="",$D$106=0),"",D93/$D$106)</x:f>
      </x:c>
      <x:c r="F93" s="44" t="str">
        <x:f>IF(E93="","",E93^2)</x:f>
      </x:c>
      <x:c r="G93" s="32" t="str">
        <x:f>IF(E93="","",IF(E93=MAX($E$5:$E$104),"Largest share",""))</x:f>
      </x:c>
      <x:c r="H93" s="32" t="str">
        <x:f>IF(G93="Largest share","Create a second verified route and role cover.","")</x:f>
      </x:c>
    </x:row>
    <x:row r="94">
      <x:c r="A94" s="32" t="str">
        <x:f>IF(Scorecard!A94="","",Scorecard!A94)</x:f>
      </x:c>
      <x:c r="B94" s="32" t="str">
        <x:f>IF(Scorecard!B94="","",Scorecard!B94)</x:f>
      </x:c>
      <x:c r="C94" s="32" t="str">
        <x:f>IF(Scorecard!C94="","",Scorecard!C94)</x:f>
      </x:c>
      <x:c r="D94" s="44" t="str">
        <x:f>IF(Scorecard!Z94="","",Scorecard!Z94)</x:f>
      </x:c>
      <x:c r="E94" s="44" t="str">
        <x:f>IF(OR(D94="",$D$106=0),"",D94/$D$106)</x:f>
      </x:c>
      <x:c r="F94" s="44" t="str">
        <x:f>IF(E94="","",E94^2)</x:f>
      </x:c>
      <x:c r="G94" s="32" t="str">
        <x:f>IF(E94="","",IF(E94=MAX($E$5:$E$104),"Largest share",""))</x:f>
      </x:c>
      <x:c r="H94" s="32" t="str">
        <x:f>IF(G94="Largest share","Create a second verified route and role cover.","")</x:f>
      </x:c>
    </x:row>
    <x:row r="95">
      <x:c r="A95" s="32" t="str">
        <x:f>IF(Scorecard!A95="","",Scorecard!A95)</x:f>
      </x:c>
      <x:c r="B95" s="32" t="str">
        <x:f>IF(Scorecard!B95="","",Scorecard!B95)</x:f>
      </x:c>
      <x:c r="C95" s="32" t="str">
        <x:f>IF(Scorecard!C95="","",Scorecard!C95)</x:f>
      </x:c>
      <x:c r="D95" s="44" t="str">
        <x:f>IF(Scorecard!Z95="","",Scorecard!Z95)</x:f>
      </x:c>
      <x:c r="E95" s="44" t="str">
        <x:f>IF(OR(D95="",$D$106=0),"",D95/$D$106)</x:f>
      </x:c>
      <x:c r="F95" s="44" t="str">
        <x:f>IF(E95="","",E95^2)</x:f>
      </x:c>
      <x:c r="G95" s="32" t="str">
        <x:f>IF(E95="","",IF(E95=MAX($E$5:$E$104),"Largest share",""))</x:f>
      </x:c>
      <x:c r="H95" s="32" t="str">
        <x:f>IF(G95="Largest share","Create a second verified route and role cover.","")</x:f>
      </x:c>
    </x:row>
    <x:row r="96">
      <x:c r="A96" s="32" t="str">
        <x:f>IF(Scorecard!A96="","",Scorecard!A96)</x:f>
      </x:c>
      <x:c r="B96" s="32" t="str">
        <x:f>IF(Scorecard!B96="","",Scorecard!B96)</x:f>
      </x:c>
      <x:c r="C96" s="32" t="str">
        <x:f>IF(Scorecard!C96="","",Scorecard!C96)</x:f>
      </x:c>
      <x:c r="D96" s="44" t="str">
        <x:f>IF(Scorecard!Z96="","",Scorecard!Z96)</x:f>
      </x:c>
      <x:c r="E96" s="44" t="str">
        <x:f>IF(OR(D96="",$D$106=0),"",D96/$D$106)</x:f>
      </x:c>
      <x:c r="F96" s="44" t="str">
        <x:f>IF(E96="","",E96^2)</x:f>
      </x:c>
      <x:c r="G96" s="32" t="str">
        <x:f>IF(E96="","",IF(E96=MAX($E$5:$E$104),"Largest share",""))</x:f>
      </x:c>
      <x:c r="H96" s="32" t="str">
        <x:f>IF(G96="Largest share","Create a second verified route and role cover.","")</x:f>
      </x:c>
    </x:row>
    <x:row r="97">
      <x:c r="A97" s="32" t="str">
        <x:f>IF(Scorecard!A97="","",Scorecard!A97)</x:f>
      </x:c>
      <x:c r="B97" s="32" t="str">
        <x:f>IF(Scorecard!B97="","",Scorecard!B97)</x:f>
      </x:c>
      <x:c r="C97" s="32" t="str">
        <x:f>IF(Scorecard!C97="","",Scorecard!C97)</x:f>
      </x:c>
      <x:c r="D97" s="44" t="str">
        <x:f>IF(Scorecard!Z97="","",Scorecard!Z97)</x:f>
      </x:c>
      <x:c r="E97" s="44" t="str">
        <x:f>IF(OR(D97="",$D$106=0),"",D97/$D$106)</x:f>
      </x:c>
      <x:c r="F97" s="44" t="str">
        <x:f>IF(E97="","",E97^2)</x:f>
      </x:c>
      <x:c r="G97" s="32" t="str">
        <x:f>IF(E97="","",IF(E97=MAX($E$5:$E$104),"Largest share",""))</x:f>
      </x:c>
      <x:c r="H97" s="32" t="str">
        <x:f>IF(G97="Largest share","Create a second verified route and role cover.","")</x:f>
      </x:c>
    </x:row>
    <x:row r="98">
      <x:c r="A98" s="32" t="str">
        <x:f>IF(Scorecard!A98="","",Scorecard!A98)</x:f>
      </x:c>
      <x:c r="B98" s="32" t="str">
        <x:f>IF(Scorecard!B98="","",Scorecard!B98)</x:f>
      </x:c>
      <x:c r="C98" s="32" t="str">
        <x:f>IF(Scorecard!C98="","",Scorecard!C98)</x:f>
      </x:c>
      <x:c r="D98" s="44" t="str">
        <x:f>IF(Scorecard!Z98="","",Scorecard!Z98)</x:f>
      </x:c>
      <x:c r="E98" s="44" t="str">
        <x:f>IF(OR(D98="",$D$106=0),"",D98/$D$106)</x:f>
      </x:c>
      <x:c r="F98" s="44" t="str">
        <x:f>IF(E98="","",E98^2)</x:f>
      </x:c>
      <x:c r="G98" s="32" t="str">
        <x:f>IF(E98="","",IF(E98=MAX($E$5:$E$104),"Largest share",""))</x:f>
      </x:c>
      <x:c r="H98" s="32" t="str">
        <x:f>IF(G98="Largest share","Create a second verified route and role cover.","")</x:f>
      </x:c>
    </x:row>
    <x:row r="99">
      <x:c r="A99" s="32" t="str">
        <x:f>IF(Scorecard!A99="","",Scorecard!A99)</x:f>
      </x:c>
      <x:c r="B99" s="32" t="str">
        <x:f>IF(Scorecard!B99="","",Scorecard!B99)</x:f>
      </x:c>
      <x:c r="C99" s="32" t="str">
        <x:f>IF(Scorecard!C99="","",Scorecard!C99)</x:f>
      </x:c>
      <x:c r="D99" s="44" t="str">
        <x:f>IF(Scorecard!Z99="","",Scorecard!Z99)</x:f>
      </x:c>
      <x:c r="E99" s="44" t="str">
        <x:f>IF(OR(D99="",$D$106=0),"",D99/$D$106)</x:f>
      </x:c>
      <x:c r="F99" s="44" t="str">
        <x:f>IF(E99="","",E99^2)</x:f>
      </x:c>
      <x:c r="G99" s="32" t="str">
        <x:f>IF(E99="","",IF(E99=MAX($E$5:$E$104),"Largest share",""))</x:f>
      </x:c>
      <x:c r="H99" s="32" t="str">
        <x:f>IF(G99="Largest share","Create a second verified route and role cover.","")</x:f>
      </x:c>
    </x:row>
    <x:row r="100">
      <x:c r="A100" s="32" t="str">
        <x:f>IF(Scorecard!A100="","",Scorecard!A100)</x:f>
      </x:c>
      <x:c r="B100" s="32" t="str">
        <x:f>IF(Scorecard!B100="","",Scorecard!B100)</x:f>
      </x:c>
      <x:c r="C100" s="32" t="str">
        <x:f>IF(Scorecard!C100="","",Scorecard!C100)</x:f>
      </x:c>
      <x:c r="D100" s="44" t="str">
        <x:f>IF(Scorecard!Z100="","",Scorecard!Z100)</x:f>
      </x:c>
      <x:c r="E100" s="44" t="str">
        <x:f>IF(OR(D100="",$D$106=0),"",D100/$D$106)</x:f>
      </x:c>
      <x:c r="F100" s="44" t="str">
        <x:f>IF(E100="","",E100^2)</x:f>
      </x:c>
      <x:c r="G100" s="32" t="str">
        <x:f>IF(E100="","",IF(E100=MAX($E$5:$E$104),"Largest share",""))</x:f>
      </x:c>
      <x:c r="H100" s="32" t="str">
        <x:f>IF(G100="Largest share","Create a second verified route and role cover.","")</x:f>
      </x:c>
    </x:row>
    <x:row r="101">
      <x:c r="A101" s="32" t="str">
        <x:f>IF(Scorecard!A101="","",Scorecard!A101)</x:f>
      </x:c>
      <x:c r="B101" s="32" t="str">
        <x:f>IF(Scorecard!B101="","",Scorecard!B101)</x:f>
      </x:c>
      <x:c r="C101" s="32" t="str">
        <x:f>IF(Scorecard!C101="","",Scorecard!C101)</x:f>
      </x:c>
      <x:c r="D101" s="44" t="str">
        <x:f>IF(Scorecard!Z101="","",Scorecard!Z101)</x:f>
      </x:c>
      <x:c r="E101" s="44" t="str">
        <x:f>IF(OR(D101="",$D$106=0),"",D101/$D$106)</x:f>
      </x:c>
      <x:c r="F101" s="44" t="str">
        <x:f>IF(E101="","",E101^2)</x:f>
      </x:c>
      <x:c r="G101" s="32" t="str">
        <x:f>IF(E101="","",IF(E101=MAX($E$5:$E$104),"Largest share",""))</x:f>
      </x:c>
      <x:c r="H101" s="32" t="str">
        <x:f>IF(G101="Largest share","Create a second verified route and role cover.","")</x:f>
      </x:c>
    </x:row>
    <x:row r="102">
      <x:c r="A102" s="32" t="str">
        <x:f>IF(Scorecard!A102="","",Scorecard!A102)</x:f>
      </x:c>
      <x:c r="B102" s="32" t="str">
        <x:f>IF(Scorecard!B102="","",Scorecard!B102)</x:f>
      </x:c>
      <x:c r="C102" s="32" t="str">
        <x:f>IF(Scorecard!C102="","",Scorecard!C102)</x:f>
      </x:c>
      <x:c r="D102" s="44" t="str">
        <x:f>IF(Scorecard!Z102="","",Scorecard!Z102)</x:f>
      </x:c>
      <x:c r="E102" s="44" t="str">
        <x:f>IF(OR(D102="",$D$106=0),"",D102/$D$106)</x:f>
      </x:c>
      <x:c r="F102" s="44" t="str">
        <x:f>IF(E102="","",E102^2)</x:f>
      </x:c>
      <x:c r="G102" s="32" t="str">
        <x:f>IF(E102="","",IF(E102=MAX($E$5:$E$104),"Largest share",""))</x:f>
      </x:c>
      <x:c r="H102" s="32" t="str">
        <x:f>IF(G102="Largest share","Create a second verified route and role cover.","")</x:f>
      </x:c>
    </x:row>
    <x:row r="103">
      <x:c r="A103" s="32" t="str">
        <x:f>IF(Scorecard!A103="","",Scorecard!A103)</x:f>
      </x:c>
      <x:c r="B103" s="32" t="str">
        <x:f>IF(Scorecard!B103="","",Scorecard!B103)</x:f>
      </x:c>
      <x:c r="C103" s="32" t="str">
        <x:f>IF(Scorecard!C103="","",Scorecard!C103)</x:f>
      </x:c>
      <x:c r="D103" s="44" t="str">
        <x:f>IF(Scorecard!Z103="","",Scorecard!Z103)</x:f>
      </x:c>
      <x:c r="E103" s="44" t="str">
        <x:f>IF(OR(D103="",$D$106=0),"",D103/$D$106)</x:f>
      </x:c>
      <x:c r="F103" s="44" t="str">
        <x:f>IF(E103="","",E103^2)</x:f>
      </x:c>
      <x:c r="G103" s="32" t="str">
        <x:f>IF(E103="","",IF(E103=MAX($E$5:$E$104),"Largest share",""))</x:f>
      </x:c>
      <x:c r="H103" s="32" t="str">
        <x:f>IF(G103="Largest share","Create a second verified route and role cover.","")</x:f>
      </x:c>
    </x:row>
    <x:row r="104">
      <x:c r="A104" s="32" t="str">
        <x:f>IF(Scorecard!A104="","",Scorecard!A104)</x:f>
      </x:c>
      <x:c r="B104" s="32" t="str">
        <x:f>IF(Scorecard!B104="","",Scorecard!B104)</x:f>
      </x:c>
      <x:c r="C104" s="32" t="str">
        <x:f>IF(Scorecard!C104="","",Scorecard!C104)</x:f>
      </x:c>
      <x:c r="D104" s="44" t="str">
        <x:f>IF(Scorecard!Z104="","",Scorecard!Z104)</x:f>
      </x:c>
      <x:c r="E104" s="44" t="str">
        <x:f>IF(OR(D104="",$D$106=0),"",D104/$D$106)</x:f>
      </x:c>
      <x:c r="F104" s="44" t="str">
        <x:f>IF(E104="","",E104^2)</x:f>
      </x:c>
      <x:c r="G104" s="32" t="str">
        <x:f>IF(E104="","",IF(E104=MAX($E$5:$E$104),"Largest share",""))</x:f>
      </x:c>
      <x:c r="H104" s="32" t="str">
        <x:f>IF(G104="Largest share","Create a second verified route and role cover.","")</x:f>
      </x:c>
    </x:row>
    <x:row r="106">
      <x:c r="A106" s="49" t="str">
        <x:v>Total verified capacity</x:v>
      </x:c>
      <x:c r="B106" s="49"/>
      <x:c r="C106" s="49"/>
      <x:c r="D106" s="54" t="n">
        <x:f>SUM(D5:D104)</x:f>
        <x:v>0</x:v>
      </x:c>
    </x:row>
    <x:row r="108" ht="34" customHeight="1">
      <x:c r="A108" s="24" t="str">
        <x:v>Metric</x:v>
      </x:c>
      <x:c r="B108" s="24" t="str">
        <x:v>Formula / output</x:v>
      </x:c>
      <x:c r="C108" s="24" t="str">
        <x:v>Interpretation</x:v>
      </x:c>
    </x:row>
    <x:row r="109">
      <x:c r="A109" s="32" t="str">
        <x:v>Relationship concentration index (RCI)</x:v>
      </x:c>
      <x:c r="B109" s="44" t="n">
        <x:f>SUM(F5:F104)</x:f>
        <x:v>0</x:v>
      </x:c>
      <x:c r="C109" s="32" t="str">
        <x:v>Σ share². Approaches 1 when mapped capacity depends on one contact.</x:v>
      </x:c>
    </x:row>
    <x:row r="110">
      <x:c r="A110" s="32" t="str">
        <x:v>Effective relationship count</x:v>
      </x:c>
      <x:c r="B110" s="44" t="n">
        <x:f>IF(B109=0,0,1/B109)</x:f>
        <x:v>0</x:v>
      </x:c>
      <x:c r="C110" s="32" t="str">
        <x:v>1 / RCI. Equivalent number of equally weighted verified relationships.</x:v>
      </x:c>
    </x:row>
    <x:row r="111">
      <x:c r="A111" s="32" t="str">
        <x:v>Single-contact dependency (SCD)</x:v>
      </x:c>
      <x:c r="B111" s="44" t="n">
        <x:f>MAX(E5:E104)</x:f>
        <x:v>0</x:v>
      </x:c>
      <x:c r="C111" s="32" t="str">
        <x:v>Largest share of mapped verified capacity.</x:v>
      </x:c>
    </x:row>
    <x:row r="112">
      <x:c r="A112" s="32" t="str">
        <x:v>Operational risk band</x:v>
      </x:c>
      <x:c r="B112" s="32" t="str">
        <x:f>IF(B111&gt;=Method_Settings!$B$20,"Critical",IF(B111&gt;=Method_Settings!$B$21,"High",IF(B111&gt;=Method_Settings!$B$22,"Moderate","Distributed")))</x:f>
        <x:v>Distributed</x:v>
      </x:c>
      <x:c r="C112" s="32" t="str">
        <x:v>Configurable worksheet alert. Not an externally validated benchmark.</x:v>
      </x:c>
    </x:row>
    <x:row r="113">
      <x:c r="A113" s="32" t="str">
        <x:v>Mapped contact count</x:v>
      </x:c>
      <x:c r="B113" s="32" t="n">
        <x:f>COUNTIF(D5:D104,"&gt;0")</x:f>
        <x:v>0</x:v>
      </x:c>
      <x:c r="C113" s="32" t="str">
        <x:v>Number of scorecard rows with positive verified capacity.</x:v>
      </x:c>
    </x:row>
  </x:sheetData>
  <x:mergeCells>
    <x:mergeCell ref="A1:H1"/>
    <x:mergeCell ref="A2:H2"/>
    <x:mergeCell ref="A106:C106"/>
  </x:mergeCells>
  <x:conditionalFormatting sqref="B112:B112">
    <x:cfRule type="expression" dxfId="2" priority="1">
      <x:formula>B112="Critical"</x:formula>
    </x:cfRule>
    <x:cfRule type="expression" dxfId="3" priority="2">
      <x:formula>B112="High"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18" hidden="0" customWidth="1"/>
    <x:col min="4" max="4" width="18" hidden="0" customWidth="1"/>
    <x:col min="5" max="5" width="24" hidden="0" customWidth="1"/>
    <x:col min="6" max="6" width="20" hidden="0" customWidth="1"/>
    <x:col min="7" max="7" width="48" hidden="0" customWidth="1"/>
  </x:cols>
  <x:sheetData>
    <x:row r="1" ht="32" customHeight="1">
      <x:c r="A1" s="6" t="str">
        <x:v>Buying-Role Coverage</x:v>
      </x:c>
    </x:row>
    <x:row r="2" ht="34" customHeight="1">
      <x:c r="A2" s="15" t="str">
        <x:v>Coverage is role-specific and evidence-qualified. A mapped name is not coverage unless the role and supporting relationship evidence meet the chosen rules.</x:v>
      </x:c>
    </x:row>
    <x:row r="4" ht="34" customHeight="1">
      <x:c r="A4" s="24" t="str">
        <x:v>Decision role</x:v>
      </x:c>
      <x:c r="B4" s="24" t="str">
        <x:v>Required?</x:v>
      </x:c>
      <x:c r="C4" s="24" t="str">
        <x:v>Mapped contacts</x:v>
      </x:c>
      <x:c r="D4" s="24" t="str">
        <x:v>Verified contacts</x:v>
      </x:c>
      <x:c r="E4" s="24" t="str">
        <x:v>Total verified capacity</x:v>
      </x:c>
      <x:c r="F4" s="24" t="str">
        <x:v>Coverage status</x:v>
      </x:c>
      <x:c r="G4" s="24" t="str">
        <x:v>Next action / evidence gap</x:v>
      </x:c>
    </x:row>
    <x:row r="5">
      <x:c r="A5" s="32" t="str">
        <x:v>User</x:v>
      </x:c>
      <x:c r="B5" s="32"/>
      <x:c r="C5" s="32" t="n">
        <x:f>COUNTIF(Scorecard!$C$5:$C$104,A5)</x:f>
        <x:v>0</x:v>
      </x:c>
      <x:c r="D5" s="32" t="n">
        <x:f>COUNTIFS(Scorecard!$C$5:$C$104,A5,Scorecard!$Y$5:$Y$104,"&gt;="&amp;Method_Settings!$B$24)</x:f>
        <x:v>0</x:v>
      </x:c>
      <x:c r="E5" s="44" t="n">
        <x:f>SUMIF(Scorecard!$C$5:$C$104,A5,Scorecard!$Z$5:$Z$104)</x:f>
        <x:v>0</x:v>
      </x:c>
      <x:c r="F5" s="32" t="str">
        <x:f>IF(B5="No","Optional",IF(B5="Unknown","Confirm requirement",IF(AND(D5&gt;=1,E5&gt;=Method_Settings!$B$23),"Covered","Gap")))</x:f>
        <x:v>Gap</x:v>
      </x:c>
      <x:c r="G5" s="32" t="str">
        <x:f>IF(F5="Gap","Identify and verify at least one route to this role.",IF(F5="Confirm requirement","Validate whether this role participates in the decision.",""))</x:f>
        <x:v>Identify and verify at least one route to this role.</x:v>
      </x:c>
    </x:row>
    <x:row r="6">
      <x:c r="A6" s="32" t="str">
        <x:v>Influencer</x:v>
      </x:c>
      <x:c r="B6" s="32"/>
      <x:c r="C6" s="32" t="n">
        <x:f>COUNTIF(Scorecard!$C$5:$C$104,A6)</x:f>
        <x:v>0</x:v>
      </x:c>
      <x:c r="D6" s="32" t="n">
        <x:f>COUNTIFS(Scorecard!$C$5:$C$104,A6,Scorecard!$Y$5:$Y$104,"&gt;="&amp;Method_Settings!$B$24)</x:f>
        <x:v>0</x:v>
      </x:c>
      <x:c r="E6" s="44" t="n">
        <x:f>SUMIF(Scorecard!$C$5:$C$104,A6,Scorecard!$Z$5:$Z$104)</x:f>
        <x:v>0</x:v>
      </x:c>
      <x:c r="F6" s="32" t="str">
        <x:f>IF(B6="No","Optional",IF(B6="Unknown","Confirm requirement",IF(AND(D6&gt;=1,E6&gt;=Method_Settings!$B$23),"Covered","Gap")))</x:f>
        <x:v>Gap</x:v>
      </x:c>
      <x:c r="G6" s="32" t="str">
        <x:f>IF(F6="Gap","Identify and verify at least one route to this role.",IF(F6="Confirm requirement","Validate whether this role participates in the decision.",""))</x:f>
        <x:v>Identify and verify at least one route to this role.</x:v>
      </x:c>
    </x:row>
    <x:row r="7">
      <x:c r="A7" s="32" t="str">
        <x:v>Decider</x:v>
      </x:c>
      <x:c r="B7" s="32"/>
      <x:c r="C7" s="32" t="n">
        <x:f>COUNTIF(Scorecard!$C$5:$C$104,A7)</x:f>
        <x:v>0</x:v>
      </x:c>
      <x:c r="D7" s="32" t="n">
        <x:f>COUNTIFS(Scorecard!$C$5:$C$104,A7,Scorecard!$Y$5:$Y$104,"&gt;="&amp;Method_Settings!$B$24)</x:f>
        <x:v>0</x:v>
      </x:c>
      <x:c r="E7" s="44" t="n">
        <x:f>SUMIF(Scorecard!$C$5:$C$104,A7,Scorecard!$Z$5:$Z$104)</x:f>
        <x:v>0</x:v>
      </x:c>
      <x:c r="F7" s="32" t="str">
        <x:f>IF(B7="No","Optional",IF(B7="Unknown","Confirm requirement",IF(AND(D7&gt;=1,E7&gt;=Method_Settings!$B$23),"Covered","Gap")))</x:f>
        <x:v>Gap</x:v>
      </x:c>
      <x:c r="G7" s="32" t="str">
        <x:f>IF(F7="Gap","Identify and verify at least one route to this role.",IF(F7="Confirm requirement","Validate whether this role participates in the decision.",""))</x:f>
        <x:v>Identify and verify at least one route to this role.</x:v>
      </x:c>
    </x:row>
    <x:row r="8">
      <x:c r="A8" s="32" t="str">
        <x:v>Buyer</x:v>
      </x:c>
      <x:c r="B8" s="32"/>
      <x:c r="C8" s="32" t="n">
        <x:f>COUNTIF(Scorecard!$C$5:$C$104,A8)</x:f>
        <x:v>0</x:v>
      </x:c>
      <x:c r="D8" s="32" t="n">
        <x:f>COUNTIFS(Scorecard!$C$5:$C$104,A8,Scorecard!$Y$5:$Y$104,"&gt;="&amp;Method_Settings!$B$24)</x:f>
        <x:v>0</x:v>
      </x:c>
      <x:c r="E8" s="44" t="n">
        <x:f>SUMIF(Scorecard!$C$5:$C$104,A8,Scorecard!$Z$5:$Z$104)</x:f>
        <x:v>0</x:v>
      </x:c>
      <x:c r="F8" s="32" t="str">
        <x:f>IF(B8="No","Optional",IF(B8="Unknown","Confirm requirement",IF(AND(D8&gt;=1,E8&gt;=Method_Settings!$B$23),"Covered","Gap")))</x:f>
        <x:v>Gap</x:v>
      </x:c>
      <x:c r="G8" s="32" t="str">
        <x:f>IF(F8="Gap","Identify and verify at least one route to this role.",IF(F8="Confirm requirement","Validate whether this role participates in the decision.",""))</x:f>
        <x:v>Identify and verify at least one route to this role.</x:v>
      </x:c>
    </x:row>
    <x:row r="9">
      <x:c r="A9" s="32" t="str">
        <x:v>Gatekeeper</x:v>
      </x:c>
      <x:c r="B9" s="32"/>
      <x:c r="C9" s="32" t="n">
        <x:f>COUNTIF(Scorecard!$C$5:$C$104,A9)</x:f>
        <x:v>0</x:v>
      </x:c>
      <x:c r="D9" s="32" t="n">
        <x:f>COUNTIFS(Scorecard!$C$5:$C$104,A9,Scorecard!$Y$5:$Y$104,"&gt;="&amp;Method_Settings!$B$24)</x:f>
        <x:v>0</x:v>
      </x:c>
      <x:c r="E9" s="44" t="n">
        <x:f>SUMIF(Scorecard!$C$5:$C$104,A9,Scorecard!$Z$5:$Z$104)</x:f>
        <x:v>0</x:v>
      </x:c>
      <x:c r="F9" s="32" t="str">
        <x:f>IF(B9="No","Optional",IF(B9="Unknown","Confirm requirement",IF(AND(D9&gt;=1,E9&gt;=Method_Settings!$B$23),"Covered","Gap")))</x:f>
        <x:v>Gap</x:v>
      </x:c>
      <x:c r="G9" s="32" t="str">
        <x:f>IF(F9="Gap","Identify and verify at least one route to this role.",IF(F9="Confirm requirement","Validate whether this role participates in the decision.",""))</x:f>
        <x:v>Identify and verify at least one route to this role.</x:v>
      </x:c>
    </x:row>
    <x:row r="10">
      <x:c r="A10" s="32" t="str">
        <x:v>Champion</x:v>
      </x:c>
      <x:c r="B10" s="32"/>
      <x:c r="C10" s="32" t="n">
        <x:f>COUNTIF(Scorecard!$C$5:$C$104,A10)</x:f>
        <x:v>0</x:v>
      </x:c>
      <x:c r="D10" s="32" t="n">
        <x:f>COUNTIFS(Scorecard!$C$5:$C$104,A10,Scorecard!$Y$5:$Y$104,"&gt;="&amp;Method_Settings!$B$24)</x:f>
        <x:v>0</x:v>
      </x:c>
      <x:c r="E10" s="44" t="n">
        <x:f>SUMIF(Scorecard!$C$5:$C$104,A10,Scorecard!$Z$5:$Z$104)</x:f>
        <x:v>0</x:v>
      </x:c>
      <x:c r="F10" s="32" t="str">
        <x:f>IF(B10="No","Optional",IF(B10="Unknown","Confirm requirement",IF(AND(D10&gt;=1,E10&gt;=Method_Settings!$B$23),"Covered","Gap")))</x:f>
        <x:v>Gap</x:v>
      </x:c>
      <x:c r="G10" s="32" t="str">
        <x:f>IF(F10="Gap","Identify and verify at least one route to this role.",IF(F10="Confirm requirement","Validate whether this role participates in the decision.",""))</x:f>
        <x:v>Identify and verify at least one route to this role.</x:v>
      </x:c>
    </x:row>
    <x:row r="11">
      <x:c r="A11" s="32" t="str">
        <x:v>Executive sponsor</x:v>
      </x:c>
      <x:c r="B11" s="32"/>
      <x:c r="C11" s="32" t="n">
        <x:f>COUNTIF(Scorecard!$C$5:$C$104,A11)</x:f>
        <x:v>0</x:v>
      </x:c>
      <x:c r="D11" s="32" t="n">
        <x:f>COUNTIFS(Scorecard!$C$5:$C$104,A11,Scorecard!$Y$5:$Y$104,"&gt;="&amp;Method_Settings!$B$24)</x:f>
        <x:v>0</x:v>
      </x:c>
      <x:c r="E11" s="44" t="n">
        <x:f>SUMIF(Scorecard!$C$5:$C$104,A11,Scorecard!$Z$5:$Z$104)</x:f>
        <x:v>0</x:v>
      </x:c>
      <x:c r="F11" s="32" t="str">
        <x:f>IF(B11="No","Optional",IF(B11="Unknown","Confirm requirement",IF(AND(D11&gt;=1,E11&gt;=Method_Settings!$B$23),"Covered","Gap")))</x:f>
        <x:v>Gap</x:v>
      </x:c>
      <x:c r="G11" s="32" t="str">
        <x:f>IF(F11="Gap","Identify and verify at least one route to this role.",IF(F11="Confirm requirement","Validate whether this role participates in the decision.",""))</x:f>
        <x:v>Identify and verify at least one route to this role.</x:v>
      </x:c>
    </x:row>
    <x:row r="12">
      <x:c r="A12" s="32" t="str">
        <x:v>Technical evaluator</x:v>
      </x:c>
      <x:c r="B12" s="32"/>
      <x:c r="C12" s="32" t="n">
        <x:f>COUNTIF(Scorecard!$C$5:$C$104,A12)</x:f>
        <x:v>0</x:v>
      </x:c>
      <x:c r="D12" s="32" t="n">
        <x:f>COUNTIFS(Scorecard!$C$5:$C$104,A12,Scorecard!$Y$5:$Y$104,"&gt;="&amp;Method_Settings!$B$24)</x:f>
        <x:v>0</x:v>
      </x:c>
      <x:c r="E12" s="44" t="n">
        <x:f>SUMIF(Scorecard!$C$5:$C$104,A12,Scorecard!$Z$5:$Z$104)</x:f>
        <x:v>0</x:v>
      </x:c>
      <x:c r="F12" s="32" t="str">
        <x:f>IF(B12="No","Optional",IF(B12="Unknown","Confirm requirement",IF(AND(D12&gt;=1,E12&gt;=Method_Settings!$B$23),"Covered","Gap")))</x:f>
        <x:v>Gap</x:v>
      </x:c>
      <x:c r="G12" s="32" t="str">
        <x:f>IF(F12="Gap","Identify and verify at least one route to this role.",IF(F12="Confirm requirement","Validate whether this role participates in the decision.",""))</x:f>
        <x:v>Identify and verify at least one route to this role.</x:v>
      </x:c>
    </x:row>
    <x:row r="13">
      <x:c r="A13" s="32" t="str">
        <x:v>Economic approver</x:v>
      </x:c>
      <x:c r="B13" s="32"/>
      <x:c r="C13" s="32" t="n">
        <x:f>COUNTIF(Scorecard!$C$5:$C$104,A13)</x:f>
        <x:v>0</x:v>
      </x:c>
      <x:c r="D13" s="32" t="n">
        <x:f>COUNTIFS(Scorecard!$C$5:$C$104,A13,Scorecard!$Y$5:$Y$104,"&gt;="&amp;Method_Settings!$B$24)</x:f>
        <x:v>0</x:v>
      </x:c>
      <x:c r="E13" s="44" t="n">
        <x:f>SUMIF(Scorecard!$C$5:$C$104,A13,Scorecard!$Z$5:$Z$104)</x:f>
        <x:v>0</x:v>
      </x:c>
      <x:c r="F13" s="32" t="str">
        <x:f>IF(B13="No","Optional",IF(B13="Unknown","Confirm requirement",IF(AND(D13&gt;=1,E13&gt;=Method_Settings!$B$23),"Covered","Gap")))</x:f>
        <x:v>Gap</x:v>
      </x:c>
      <x:c r="G13" s="32" t="str">
        <x:f>IF(F13="Gap","Identify and verify at least one route to this role.",IF(F13="Confirm requirement","Validate whether this role participates in the decision.",""))</x:f>
        <x:v>Identify and verify at least one route to this role.</x:v>
      </x:c>
    </x:row>
    <x:row r="14">
      <x:c r="A14" s="32" t="str">
        <x:v>Procurement</x:v>
      </x:c>
      <x:c r="B14" s="32"/>
      <x:c r="C14" s="32" t="n">
        <x:f>COUNTIF(Scorecard!$C$5:$C$104,A14)</x:f>
        <x:v>0</x:v>
      </x:c>
      <x:c r="D14" s="32" t="n">
        <x:f>COUNTIFS(Scorecard!$C$5:$C$104,A14,Scorecard!$Y$5:$Y$104,"&gt;="&amp;Method_Settings!$B$24)</x:f>
        <x:v>0</x:v>
      </x:c>
      <x:c r="E14" s="44" t="n">
        <x:f>SUMIF(Scorecard!$C$5:$C$104,A14,Scorecard!$Z$5:$Z$104)</x:f>
        <x:v>0</x:v>
      </x:c>
      <x:c r="F14" s="32" t="str">
        <x:f>IF(B14="No","Optional",IF(B14="Unknown","Confirm requirement",IF(AND(D14&gt;=1,E14&gt;=Method_Settings!$B$23),"Covered","Gap")))</x:f>
        <x:v>Gap</x:v>
      </x:c>
      <x:c r="G14" s="32" t="str">
        <x:f>IF(F14="Gap","Identify and verify at least one route to this role.",IF(F14="Confirm requirement","Validate whether this role participates in the decision.",""))</x:f>
        <x:v>Identify and verify at least one route to this role.</x:v>
      </x:c>
    </x:row>
    <x:row r="15">
      <x:c r="A15" s="32" t="str">
        <x:v>Legal/security</x:v>
      </x:c>
      <x:c r="B15" s="32"/>
      <x:c r="C15" s="32" t="n">
        <x:f>COUNTIF(Scorecard!$C$5:$C$104,A15)</x:f>
        <x:v>0</x:v>
      </x:c>
      <x:c r="D15" s="32" t="n">
        <x:f>COUNTIFS(Scorecard!$C$5:$C$104,A15,Scorecard!$Y$5:$Y$104,"&gt;="&amp;Method_Settings!$B$24)</x:f>
        <x:v>0</x:v>
      </x:c>
      <x:c r="E15" s="44" t="n">
        <x:f>SUMIF(Scorecard!$C$5:$C$104,A15,Scorecard!$Z$5:$Z$104)</x:f>
        <x:v>0</x:v>
      </x:c>
      <x:c r="F15" s="32" t="str">
        <x:f>IF(B15="No","Optional",IF(B15="Unknown","Confirm requirement",IF(AND(D15&gt;=1,E15&gt;=Method_Settings!$B$23),"Covered","Gap")))</x:f>
        <x:v>Gap</x:v>
      </x:c>
      <x:c r="G15" s="32" t="str">
        <x:f>IF(F15="Gap","Identify and verify at least one route to this role.",IF(F15="Confirm requirement","Validate whether this role participates in the decision.",""))</x:f>
        <x:v>Identify and verify at least one route to this role.</x:v>
      </x:c>
    </x:row>
    <x:row r="16">
      <x:c r="A16" s="32" t="str">
        <x:v>Other critical role</x:v>
      </x:c>
      <x:c r="B16" s="32"/>
      <x:c r="C16" s="32" t="n">
        <x:f>COUNTIF(Scorecard!$C$5:$C$104,A16)</x:f>
        <x:v>0</x:v>
      </x:c>
      <x:c r="D16" s="32" t="n">
        <x:f>COUNTIFS(Scorecard!$C$5:$C$104,A16,Scorecard!$Y$5:$Y$104,"&gt;="&amp;Method_Settings!$B$24)</x:f>
        <x:v>0</x:v>
      </x:c>
      <x:c r="E16" s="44" t="n">
        <x:f>SUMIF(Scorecard!$C$5:$C$104,A16,Scorecard!$Z$5:$Z$104)</x:f>
        <x:v>0</x:v>
      </x:c>
      <x:c r="F16" s="32" t="str">
        <x:f>IF(B16="No","Optional",IF(B16="Unknown","Confirm requirement",IF(AND(D16&gt;=1,E16&gt;=Method_Settings!$B$23),"Covered","Gap")))</x:f>
        <x:v>Gap</x:v>
      </x:c>
      <x:c r="G16" s="32" t="str">
        <x:f>IF(F16="Gap","Identify and verify at least one route to this role.",IF(F16="Confirm requirement","Validate whether this role participates in the decision.",""))</x:f>
        <x:v>Identify and verify at least one route to this role.</x:v>
      </x:c>
    </x:row>
  </x:sheetData>
  <x:mergeCells>
    <x:mergeCell ref="A1:G1"/>
    <x:mergeCell ref="A2:G2"/>
  </x:mergeCells>
  <x:conditionalFormatting sqref="F5:F16">
    <x:cfRule type="expression" dxfId="4" priority="1">
      <x:formula>F5="Gap"</x:formula>
    </x:cfRule>
    <x:cfRule type="expression" dxfId="5" priority="2">
      <x:formula>F5="Covered"</x:formula>
    </x:cfRule>
  </x:conditionalFormatting>
  <x:dataValidations count="1">
    <x:dataValidation type="list" sqref="B5:B16">
      <x:formula1>"Yes,No,Unknown"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4" hidden="0" customWidth="1"/>
    <x:col min="3" max="3" width="25" hidden="0" customWidth="1"/>
    <x:col min="4" max="4" width="28" hidden="0" customWidth="1"/>
    <x:col min="5" max="5" width="30" hidden="0" customWidth="1"/>
    <x:col min="6" max="6" width="32" hidden="0" customWidth="1"/>
    <x:col min="7" max="7" width="34" hidden="0" customWidth="1"/>
    <x:col min="8" max="8" width="46" hidden="0" customWidth="1"/>
  </x:cols>
  <x:sheetData>
    <x:row r="1" ht="32" customHeight="1">
      <x:c r="A1" s="6" t="str">
        <x:v>Map Legend and Evidence Rules</x:v>
      </x:c>
    </x:row>
    <x:row r="2" ht="34" customHeight="1">
      <x:c r="A2" s="15" t="str">
        <x:v>Use the anchors as observable coding rules. Unknown remains blank. A score of 0 is evidence of absence or contradiction, not lack of research.</x:v>
      </x:c>
    </x:row>
    <x:row r="4" ht="34" customHeight="1">
      <x:c r="A4" s="24" t="str">
        <x:v>Dimension</x:v>
      </x:c>
      <x:c r="B4" s="24" t="str">
        <x:v>What it measures</x:v>
      </x:c>
      <x:c r="C4" s="24" t="str">
        <x:v>0</x:v>
      </x:c>
      <x:c r="D4" s="24" t="str">
        <x:v>1</x:v>
      </x:c>
      <x:c r="E4" s="24" t="str">
        <x:v>2</x:v>
      </x:c>
      <x:c r="F4" s="24" t="str">
        <x:v>3</x:v>
      </x:c>
      <x:c r="G4" s="24" t="str">
        <x:v>4</x:v>
      </x:c>
      <x:c r="H4" s="24" t="str">
        <x:v>Evidence rule</x:v>
      </x:c>
    </x:row>
    <x:row r="5">
      <x:c r="A5" s="32" t="str">
        <x:v>Access state</x:v>
      </x:c>
      <x:c r="B5" s="32" t="str">
        <x:v>Ability to obtain meaningful interaction</x:v>
      </x:c>
      <x:c r="C5" s="32" t="str">
        <x:v>No known route or route explicitly closed</x:v>
      </x:c>
      <x:c r="D5" s="32" t="str">
        <x:v>Indirect route only; no response</x:v>
      </x:c>
      <x:c r="E5" s="32" t="str">
        <x:v>Direct route exists but interaction is limited</x:v>
      </x:c>
      <x:c r="F5" s="32" t="str">
        <x:v>Reliable direct interaction with useful exchange</x:v>
      </x:c>
      <x:c r="G5" s="32" t="str">
        <x:v>Multiple reliable routes or self-initiated access</x:v>
      </x:c>
      <x:c r="H5" s="32" t="str">
        <x:v>Use observed access routes and outcomes, not title or friendliness.</x:v>
      </x:c>
    </x:row>
    <x:row r="6">
      <x:c r="A6" s="32" t="str">
        <x:v>Exchange depth</x:v>
      </x:c>
      <x:c r="B6" s="32" t="str">
        <x:v>Substance of interaction</x:v>
      </x:c>
      <x:c r="C6" s="32" t="str">
        <x:v>No exchange</x:v>
      </x:c>
      <x:c r="D6" s="32" t="str">
        <x:v>Generic or administrative exchange</x:v>
      </x:c>
      <x:c r="E6" s="32" t="str">
        <x:v>Relevant information exchanged</x:v>
      </x:c>
      <x:c r="F6" s="32" t="str">
        <x:v>Problem, process or stakeholder detail exchanged</x:v>
      </x:c>
      <x:c r="G6" s="32" t="str">
        <x:v>Mutual planning, sensitive constraints or coordinated action</x:v>
      </x:c>
      <x:c r="H6" s="32" t="str">
        <x:v>Score the depth of business-relevant exchange.</x:v>
      </x:c>
    </x:row>
    <x:row r="7">
      <x:c r="A7" s="32" t="str">
        <x:v>Reciprocity</x:v>
      </x:c>
      <x:c r="B7" s="32" t="str">
        <x:v>Two-way contribution</x:v>
      </x:c>
      <x:c r="C7" s="32" t="str">
        <x:v>One-way pursuit or explicit rejection</x:v>
      </x:c>
      <x:c r="D7" s="32" t="str">
        <x:v>Minimal acknowledgement</x:v>
      </x:c>
      <x:c r="E7" s="32" t="str">
        <x:v>Responds and shares limited information</x:v>
      </x:c>
      <x:c r="F7" s="32" t="str">
        <x:v>Offers information, action or introductions</x:v>
      </x:c>
      <x:c r="G7" s="32" t="str">
        <x:v>Repeatedly initiates, reciprocates and follows through</x:v>
      </x:c>
      <x:c r="H7" s="32" t="str">
        <x:v>Do not equate politeness with reciprocity.</x:v>
      </x:c>
    </x:row>
    <x:row r="8">
      <x:c r="A8" s="32" t="str">
        <x:v>Route resilience</x:v>
      </x:c>
      <x:c r="B8" s="32" t="str">
        <x:v>Durability beyond one channel/person</x:v>
      </x:c>
      <x:c r="C8" s="32" t="str">
        <x:v>No viable route</x:v>
      </x:c>
      <x:c r="D8" s="32" t="str">
        <x:v>One fragile route</x:v>
      </x:c>
      <x:c r="E8" s="32" t="str">
        <x:v>One stable route</x:v>
      </x:c>
      <x:c r="F8" s="32" t="str">
        <x:v>Two independent routes or channels</x:v>
      </x:c>
      <x:c r="G8" s="32" t="str">
        <x:v>Multiple independent routes across functions/levels</x:v>
      </x:c>
      <x:c r="H8" s="32" t="str">
        <x:v>Count independent, verified routes only.</x:v>
      </x:c>
    </x:row>
    <x:row r="9">
      <x:c r="A9" s="32" t="str">
        <x:v>Formal authority</x:v>
      </x:c>
      <x:c r="B9" s="32" t="str">
        <x:v>Documented role authority</x:v>
      </x:c>
      <x:c r="C9" s="32" t="str">
        <x:v>No authority in this decision</x:v>
      </x:c>
      <x:c r="D9" s="32" t="str">
        <x:v>Advisory proximity only</x:v>
      </x:c>
      <x:c r="E9" s="32" t="str">
        <x:v>Owns a relevant workstream</x:v>
      </x:c>
      <x:c r="F9" s="32" t="str">
        <x:v>Controls a material approval or budget input</x:v>
      </x:c>
      <x:c r="G9" s="32" t="str">
        <x:v>Final or delegated decision authority</x:v>
      </x:c>
      <x:c r="H9" s="32" t="str">
        <x:v>Verify against role, process or documented mandate.</x:v>
      </x:c>
    </x:row>
    <x:row r="10">
      <x:c r="A10" s="32" t="str">
        <x:v>Decision participation</x:v>
      </x:c>
      <x:c r="B10" s="32" t="str">
        <x:v>Actual participation in the buying process</x:v>
      </x:c>
      <x:c r="C10" s="32" t="str">
        <x:v>Not participating</x:v>
      </x:c>
      <x:c r="D10" s="32" t="str">
        <x:v>Peripheral awareness</x:v>
      </x:c>
      <x:c r="E10" s="32" t="str">
        <x:v>Participates in one stage</x:v>
      </x:c>
      <x:c r="F10" s="32" t="str">
        <x:v>Participates across multiple stages</x:v>
      </x:c>
      <x:c r="G10" s="32" t="str">
        <x:v>Core member shaping the end-to-end decision</x:v>
      </x:c>
      <x:c r="H10" s="32" t="str">
        <x:v>Participation can differ from formal title.</x:v>
      </x:c>
    </x:row>
    <x:row r="11">
      <x:c r="A11" s="32" t="str">
        <x:v>Gate / resource control</x:v>
      </x:c>
      <x:c r="B11" s="32" t="str">
        <x:v>Ability to release or block access, time, data or budget</x:v>
      </x:c>
      <x:c r="C11" s="32" t="str">
        <x:v>No control observed</x:v>
      </x:c>
      <x:c r="D11" s="32" t="str">
        <x:v>Minor coordination control</x:v>
      </x:c>
      <x:c r="E11" s="32" t="str">
        <x:v>Controls one useful resource or route</x:v>
      </x:c>
      <x:c r="F11" s="32" t="str">
        <x:v>Controls a material dependency</x:v>
      </x:c>
      <x:c r="G11" s="32" t="str">
        <x:v>Can materially unblock or halt progress</x:v>
      </x:c>
      <x:c r="H11" s="32" t="str">
        <x:v>Record the specific resource or gate.</x:v>
      </x:c>
    </x:row>
    <x:row r="12">
      <x:c r="A12" s="32" t="str">
        <x:v>Internal connectivity</x:v>
      </x:c>
      <x:c r="B12" s="32" t="str">
        <x:v>Verified reach across the account network</x:v>
      </x:c>
      <x:c r="C12" s="32" t="str">
        <x:v>No verified internal links</x:v>
      </x:c>
      <x:c r="D12" s="32" t="str">
        <x:v>One weak or reported link</x:v>
      </x:c>
      <x:c r="E12" s="32" t="str">
        <x:v>Two verified relevant links</x:v>
      </x:c>
      <x:c r="F12" s="32" t="str">
        <x:v>Several cross-functional or senior links</x:v>
      </x:c>
      <x:c r="G12" s="32" t="str">
        <x:v>Central broker across functions/levels</x:v>
      </x:c>
      <x:c r="H12" s="32" t="str">
        <x:v>Use relationship edges; do not infer from seniority alone.</x:v>
      </x:c>
    </x:row>
    <x:row r="13">
      <x:c r="A13" s="32" t="str">
        <x:v>Observed sway</x:v>
      </x:c>
      <x:c r="B13" s="32" t="str">
        <x:v>Evidence that others act on the person’s input</x:v>
      </x:c>
      <x:c r="C13" s="32" t="str">
        <x:v>No observed sway or contrary evidence</x:v>
      </x:c>
      <x:c r="D13" s="32" t="str">
        <x:v>Opinion heard but no effect observed</x:v>
      </x:c>
      <x:c r="E13" s="32" t="str">
        <x:v>Input changes a local discussion or requirement</x:v>
      </x:c>
      <x:c r="F13" s="32" t="str">
        <x:v>Input changes cross-functional action or priority</x:v>
      </x:c>
      <x:c r="G13" s="32" t="str">
        <x:v>Repeatedly changes major choices or coalition behaviour</x:v>
      </x:c>
      <x:c r="H13" s="32" t="str">
        <x:v>Requires dated examples or corroborated team knowledge.</x:v>
      </x:c>
    </x:row>
    <x:row r="14">
      <x:c r="A14" s="32" t="str">
        <x:v>Source quality</x:v>
      </x:c>
      <x:c r="B14" s="32" t="str">
        <x:v>Reliability of the evidence source</x:v>
      </x:c>
      <x:c r="C14" s="32" t="str">
        <x:v>Anonymous, speculative or contradicted</x:v>
      </x:c>
      <x:c r="D14" s="32" t="str">
        <x:v>Low-quality hearsay or stale inference</x:v>
      </x:c>
      <x:c r="E14" s="32" t="str">
        <x:v>Single plausible internal observation</x:v>
      </x:c>
      <x:c r="F14" s="32" t="str">
        <x:v>Direct record or reliable firsthand observation</x:v>
      </x:c>
      <x:c r="G14" s="32" t="str">
        <x:v>Direct record plus independent verification</x:v>
      </x:c>
      <x:c r="H14" s="32" t="str">
        <x:v>State commercial, selection and recorder bias.</x:v>
      </x:c>
    </x:row>
    <x:row r="15">
      <x:c r="A15" s="32" t="str">
        <x:v>Specificity</x:v>
      </x:c>
      <x:c r="B15" s="32" t="str">
        <x:v>Precision of the claim</x:v>
      </x:c>
      <x:c r="C15" s="32" t="str">
        <x:v>Vague label only</x:v>
      </x:c>
      <x:c r="D15" s="32" t="str">
        <x:v>General impression</x:v>
      </x:c>
      <x:c r="E15" s="32" t="str">
        <x:v>Specific claim without context</x:v>
      </x:c>
      <x:c r="F15" s="32" t="str">
        <x:v>Specific actor, action and context</x:v>
      </x:c>
      <x:c r="G15" s="32" t="str">
        <x:v>Specific actor, action, context, date and consequence</x:v>
      </x:c>
      <x:c r="H15" s="32" t="str">
        <x:v>Prefer an exact observation over sentiment adjectives.</x:v>
      </x:c>
    </x:row>
    <x:row r="16">
      <x:c r="A16" s="32" t="str">
        <x:v>Corroboration</x:v>
      </x:c>
      <x:c r="B16" s="32" t="str">
        <x:v>Independent support</x:v>
      </x:c>
      <x:c r="C16" s="32" t="str">
        <x:v>Contradicted</x:v>
      </x:c>
      <x:c r="D16" s="32" t="str">
        <x:v>Uncorroborated inference</x:v>
      </x:c>
      <x:c r="E16" s="32" t="str">
        <x:v>One source</x:v>
      </x:c>
      <x:c r="F16" s="32" t="str">
        <x:v>Two partially independent sources</x:v>
      </x:c>
      <x:c r="G16" s="32" t="str">
        <x:v>Multiple independent sources or direct records</x:v>
      </x:c>
      <x:c r="H16" s="32" t="str">
        <x:v>Repeated copies of one source are not independent.</x:v>
      </x:c>
    </x:row>
    <x:row r="17">
      <x:c r="A17" s="32" t="str">
        <x:v>Identity / role verification</x:v>
      </x:c>
      <x:c r="B17" s="32" t="str">
        <x:v>Confidence the person and role are current</x:v>
      </x:c>
      <x:c r="C17" s="32" t="str">
        <x:v>Known false or departed</x:v>
      </x:c>
      <x:c r="D17" s="32" t="str">
        <x:v>Name or role uncertain</x:v>
      </x:c>
      <x:c r="E17" s="32" t="str">
        <x:v>Identity known; role stale or partial</x:v>
      </x:c>
      <x:c r="F17" s="32" t="str">
        <x:v>Current identity and role verified</x:v>
      </x:c>
      <x:c r="G17" s="32" t="str">
        <x:v>Role plus decision participation verified</x:v>
      </x:c>
      <x:c r="H17" s="32" t="str">
        <x:v>Record verification date and source.</x:v>
      </x:c>
    </x:row>
    <x:row r="18">
      <x:c r="A18" s="32" t="str">
        <x:v>Edge verification</x:v>
      </x:c>
      <x:c r="B18" s="32" t="str">
        <x:v>Confidence in an internal relationship edge</x:v>
      </x:c>
      <x:c r="C18" s="32" t="str">
        <x:v>Known false or contradicted</x:v>
      </x:c>
      <x:c r="D18" s="32" t="str">
        <x:v>Assumed from org structure</x:v>
      </x:c>
      <x:c r="E18" s="32" t="str">
        <x:v>Reported by one source</x:v>
      </x:c>
      <x:c r="F18" s="32" t="str">
        <x:v>Observed or corroborated relationship</x:v>
      </x:c>
      <x:c r="G18" s="32" t="str">
        <x:v>Observed repeatedly with direction and relevance verified</x:v>
      </x:c>
      <x:c r="H18" s="32" t="str">
        <x:v>An org-chart line is not automatically an influence edge.</x:v>
      </x:c>
    </x:row>
    <x:row r="21">
      <x:c r="A21" s="49" t="str">
        <x:v>Map notation</x:v>
      </x:c>
      <x:c r="B21" s="49"/>
      <x:c r="C21" s="49"/>
      <x:c r="D21" s="49"/>
      <x:c r="E21" s="49"/>
      <x:c r="F21" s="49"/>
      <x:c r="G21" s="49"/>
      <x:c r="H21" s="49"/>
    </x:row>
    <x:row r="22" ht="34" customHeight="1">
      <x:c r="A22" s="24" t="str">
        <x:v>Element</x:v>
      </x:c>
      <x:c r="B22" s="24" t="str">
        <x:v>Label</x:v>
      </x:c>
      <x:c r="C22" s="24" t="str">
        <x:v>Meaning</x:v>
      </x:c>
      <x:c r="D22" s="24" t="str">
        <x:v>Required evidence</x:v>
      </x:c>
      <x:c r="E22" s="24" t="str">
        <x:v>Never infer</x:v>
      </x:c>
      <x:c r="F22" s="24" t="str">
        <x:v>Suggested visual</x:v>
      </x:c>
      <x:c r="G22" s="24" t="str">
        <x:v>Update trigger</x:v>
      </x:c>
      <x:c r="H22" s="24" t="str">
        <x:v>Article use</x:v>
      </x:c>
    </x:row>
    <x:row r="23">
      <x:c r="A23" s="32" t="str">
        <x:v>Person node</x:v>
      </x:c>
      <x:c r="B23" s="32" t="str">
        <x:v>Verified stakeholder</x:v>
      </x:c>
      <x:c r="C23" s="32" t="str">
        <x:v>Current identity and account role are supported</x:v>
      </x:c>
      <x:c r="D23" s="32" t="str">
        <x:v>Identity / role evidence ID</x:v>
      </x:c>
      <x:c r="E23" s="32" t="str">
        <x:v>Influence from title</x:v>
      </x:c>
      <x:c r="F23" s="32" t="str">
        <x:v>Solid node</x:v>
      </x:c>
      <x:c r="G23" s="32" t="str">
        <x:v>Job change, role change, departure</x:v>
      </x:c>
      <x:c r="H23" s="32" t="str">
        <x:v>Map legend</x:v>
      </x:c>
    </x:row>
    <x:row r="24">
      <x:c r="A24" s="32" t="str">
        <x:v>Person node</x:v>
      </x:c>
      <x:c r="B24" s="32" t="str">
        <x:v>Hypothesised stakeholder</x:v>
      </x:c>
      <x:c r="C24" s="32" t="str">
        <x:v>Possible participant requiring verification</x:v>
      </x:c>
      <x:c r="D24" s="32" t="str">
        <x:v>Reason for hypothesis</x:v>
      </x:c>
      <x:c r="E24" s="32" t="str">
        <x:v>Participation as fact</x:v>
      </x:c>
      <x:c r="F24" s="32" t="str">
        <x:v>Dashed node</x:v>
      </x:c>
      <x:c r="G24" s="32" t="str">
        <x:v>New evidence</x:v>
      </x:c>
      <x:c r="H24" s="32" t="str">
        <x:v>Map legend</x:v>
      </x:c>
    </x:row>
    <x:row r="25">
      <x:c r="A25" s="32" t="str">
        <x:v>Seller edge</x:v>
      </x:c>
      <x:c r="B25" s="32" t="str">
        <x:v>Access route</x:v>
      </x:c>
      <x:c r="C25" s="32" t="str">
        <x:v>Seller/team can reach stakeholder</x:v>
      </x:c>
      <x:c r="D25" s="32" t="str">
        <x:v>Channel, date, outcome</x:v>
      </x:c>
      <x:c r="E25" s="32" t="str">
        <x:v>Trust or influence</x:v>
      </x:c>
      <x:c r="F25" s="32" t="str">
        <x:v>Line from seller/team</x:v>
      </x:c>
      <x:c r="G25" s="32" t="str">
        <x:v>Interaction, non-response, route loss</x:v>
      </x:c>
      <x:c r="H25" s="32" t="str">
        <x:v>Scorecard</x:v>
      </x:c>
    </x:row>
    <x:row r="26">
      <x:c r="A26" s="32" t="str">
        <x:v>Internal edge</x:v>
      </x:c>
      <x:c r="B26" s="32" t="str">
        <x:v>Account relationship</x:v>
      </x:c>
      <x:c r="C26" s="32" t="str">
        <x:v>Observed or reported connection between stakeholders</x:v>
      </x:c>
      <x:c r="D26" s="32" t="str">
        <x:v>Direction, relevance, evidence ID</x:v>
      </x:c>
      <x:c r="E26" s="32" t="str">
        <x:v>Friendship, loyalty or advocacy</x:v>
      </x:c>
      <x:c r="F26" s="32" t="str">
        <x:v>Directed line</x:v>
      </x:c>
      <x:c r="G26" s="32" t="str">
        <x:v>Reorg, new interaction evidence</x:v>
      </x:c>
      <x:c r="H26" s="32" t="str">
        <x:v>Relationship map</x:v>
      </x:c>
    </x:row>
    <x:row r="27">
      <x:c r="A27" s="32" t="str">
        <x:v>Role badge</x:v>
      </x:c>
      <x:c r="B27" s="32" t="str">
        <x:v>Buying role</x:v>
      </x:c>
      <x:c r="C27" s="32" t="str">
        <x:v>Function in this decision</x:v>
      </x:c>
      <x:c r="D27" s="32" t="str">
        <x:v>Role evidence</x:v>
      </x:c>
      <x:c r="E27" s="32" t="str">
        <x:v>Permanent role across all purchases</x:v>
      </x:c>
      <x:c r="F27" s="32" t="str">
        <x:v>Badge / label</x:v>
      </x:c>
      <x:c r="G27" s="32" t="str">
        <x:v>Stage or process change</x:v>
      </x:c>
      <x:c r="H27" s="32" t="str">
        <x:v>Comparison table</x:v>
      </x:c>
    </x:row>
    <x:row r="28">
      <x:c r="A28" s="32" t="str">
        <x:v>Confidence ring</x:v>
      </x:c>
      <x:c r="B28" s="32" t="str">
        <x:v>Evidence confidence band</x:v>
      </x:c>
      <x:c r="C28" s="32" t="str">
        <x:v>Strength of supporting evidence</x:v>
      </x:c>
      <x:c r="D28" s="32" t="str">
        <x:v>Evidence confidence criteria</x:v>
      </x:c>
      <x:c r="E28" s="32" t="str">
        <x:v>Truth or psychological certainty</x:v>
      </x:c>
      <x:c r="F28" s="32" t="str">
        <x:v>Ring / opacity</x:v>
      </x:c>
      <x:c r="G28" s="32" t="str">
        <x:v>Corroboration or contradiction</x:v>
      </x:c>
      <x:c r="H28" s="32" t="str">
        <x:v>Primary citation object</x:v>
      </x:c>
    </x:row>
  </x:sheetData>
  <x:mergeCells>
    <x:mergeCell ref="A1:H1"/>
    <x:mergeCell ref="A2:H2"/>
    <x:mergeCell ref="A21:H2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  <x:col min="3" max="3" width="48" hidden="0" customWidth="1"/>
    <x:col min="4" max="4" width="42" hidden="0" customWidth="1"/>
    <x:col min="5" max="5" width="42" hidden="0" customWidth="1"/>
    <x:col min="6" max="6" width="22" hidden="0" customWidth="1"/>
  </x:cols>
  <x:sheetData>
    <x:row r="1" ht="32" customHeight="1">
      <x:c r="A1" s="6" t="str">
        <x:v>Map-to-Action Playbook</x:v>
      </x:c>
    </x:row>
    <x:row r="2" ht="34" customHeight="1">
      <x:c r="A2" s="15" t="str">
        <x:v>Each condition should trigger a specific evidence or coverage action. Do not reward map completeness for its own sake.</x:v>
      </x:c>
    </x:row>
    <x:row r="4" ht="34" customHeight="1">
      <x:c r="A4" s="24" t="str">
        <x:v>Map condition</x:v>
      </x:c>
      <x:c r="B4" s="24" t="str">
        <x:v>Diagnostic question</x:v>
      </x:c>
      <x:c r="C4" s="24" t="str">
        <x:v>Primary action</x:v>
      </x:c>
      <x:c r="D4" s="24" t="str">
        <x:v>Evidence to capture</x:v>
      </x:c>
      <x:c r="E4" s="24" t="str">
        <x:v>Do not infer</x:v>
      </x:c>
      <x:c r="F4" s="24" t="str">
        <x:v>Owner / due date</x:v>
      </x:c>
    </x:row>
    <x:row r="5">
      <x:c r="A5" s="32" t="str">
        <x:v>High influence, low access, high confidence</x:v>
      </x:c>
      <x:c r="B5" s="32" t="str">
        <x:v>Which verified route could credibly reach this person?</x:v>
      </x:c>
      <x:c r="C5" s="32" t="str">
        <x:v>Build a connector, sponsor or peer route with a specific introduction hypothesis.</x:v>
      </x:c>
      <x:c r="D5" s="32" t="str">
        <x:v>Record source, date, specific action/outcome and any corroboration.</x:v>
      </x:c>
      <x:c r="E5" s="32" t="str">
        <x:v>Do not increase forecast confidence because the person is mapped.</x:v>
      </x:c>
      <x:c r="F5" s="32" t="str"/>
    </x:row>
    <x:row r="6">
      <x:c r="A6" s="32" t="str">
        <x:v>High access, low influence</x:v>
      </x:c>
      <x:c r="B6" s="32" t="str">
        <x:v>Can this contact mobilise relevant decision participants?</x:v>
      </x:c>
      <x:c r="C6" s="32" t="str">
        <x:v>Use for discovery and introductions; verify whether the person can mobilize others.</x:v>
      </x:c>
      <x:c r="D6" s="32" t="str">
        <x:v>Record source, date, specific action/outcome and any corroboration.</x:v>
      </x:c>
      <x:c r="E6" s="32" t="str">
        <x:v>Do not confuse responsiveness with decision power.</x:v>
      </x:c>
      <x:c r="F6" s="32" t="str"/>
    </x:row>
    <x:row r="7">
      <x:c r="A7" s="32" t="str">
        <x:v>High influence and access, low confidence</x:v>
      </x:c>
      <x:c r="B7" s="32" t="str">
        <x:v>Which identity, role or edge claim remains unverified?</x:v>
      </x:c>
      <x:c r="C7" s="32" t="str">
        <x:v>Reverify employment, role, participation and internal edges; seek corroboration.</x:v>
      </x:c>
      <x:c r="D7" s="32" t="str">
        <x:v>Record source, date, specific action/outcome and any corroboration.</x:v>
      </x:c>
      <x:c r="E7" s="32" t="str">
        <x:v>Treat the apparent strength as provisional.</x:v>
      </x:c>
      <x:c r="F7" s="32" t="str"/>
    </x:row>
    <x:row r="8">
      <x:c r="A8" s="32" t="str">
        <x:v>High authority, resistant observed stance</x:v>
      </x:c>
      <x:c r="B8" s="32" t="str">
        <x:v>What observable evidence created this condition?</x:v>
      </x:c>
      <x:c r="C8" s="32" t="str">
        <x:v>Identify the exact criterion/risk and bring the relevant specialist or peer.</x:v>
      </x:c>
      <x:c r="D8" s="32" t="str">
        <x:v>Record source, date, specific action/outcome and any corroboration.</x:v>
      </x:c>
      <x:c r="E8" s="32" t="str">
        <x:v>Do not label a permanent enemy or blocker.</x:v>
      </x:c>
      <x:c r="F8" s="32" t="str"/>
    </x:row>
    <x:row r="9">
      <x:c r="A9" s="32" t="str">
        <x:v>High single-contact dependency</x:v>
      </x:c>
      <x:c r="B9" s="32" t="str">
        <x:v>What observable evidence created this condition?</x:v>
      </x:c>
      <x:c r="C9" s="32" t="str">
        <x:v>Open independent threads across distinct roles/functions and assign seller-side backup.</x:v>
      </x:c>
      <x:c r="D9" s="32" t="str">
        <x:v>Record source, date, specific action/outcome and any corroboration.</x:v>
      </x:c>
      <x:c r="E9" s="32" t="str">
        <x:v>More contacts on the same route do not reduce concentration.</x:v>
      </x:c>
      <x:c r="F9" s="32" t="str"/>
    </x:row>
    <x:row r="10">
      <x:c r="A10" s="32" t="str">
        <x:v>Strong day-to-day contact, missing critical roles</x:v>
      </x:c>
      <x:c r="B10" s="32" t="str">
        <x:v>What observable evidence created this condition?</x:v>
      </x:c>
      <x:c r="C10" s="32" t="str">
        <x:v>Create role-specific access before the next decision gate.</x:v>
      </x:c>
      <x:c r="D10" s="32" t="str">
        <x:v>Record source, date, specific action/outcome and any corroboration.</x:v>
      </x:c>
      <x:c r="E10" s="32" t="str">
        <x:v>A champion cannot substitute for every role.</x:v>
      </x:c>
      <x:c r="F10" s="32" t="str"/>
    </x:row>
    <x:row r="11">
      <x:c r="A11" s="32" t="str">
        <x:v>Many contacts, low reciprocity or stale evidence</x:v>
      </x:c>
      <x:c r="B11" s="32" t="str">
        <x:v>What observable evidence created this condition?</x:v>
      </x:c>
      <x:c r="C11" s="32" t="str">
        <x:v>Convert activity into mutual next steps and buyer-initiated actions; retire stale edges.</x:v>
      </x:c>
      <x:c r="D11" s="32" t="str">
        <x:v>Record source, date, specific action/outcome and any corroboration.</x:v>
      </x:c>
      <x:c r="E11" s="32" t="str">
        <x:v>Email volume alone is not coverage.</x:v>
      </x:c>
      <x:c r="F11" s="32" t="str"/>
    </x:row>
    <x:row r="12">
      <x:c r="A12" s="32" t="str">
        <x:v>Post-sale account lacks executive sponsor</x:v>
      </x:c>
      <x:c r="B12" s="32" t="str">
        <x:v>What observable evidence created this condition?</x:v>
      </x:c>
      <x:c r="C12" s="32" t="str">
        <x:v>Create an outcome-based executive review before renewal or expansion planning.</x:v>
      </x:c>
      <x:c r="D12" s="32" t="str">
        <x:v>Record source, date, specific action/outcome and any corroboration.</x:v>
      </x:c>
      <x:c r="E12" s="32" t="str">
        <x:v>Do not infer sponsorship from title or attendance.</x:v>
      </x:c>
      <x:c r="F12" s="32" t="str"/>
    </x:row>
    <x:row r="13">
      <x:c r="A13" s="32" t="str">
        <x:v>Stakeholder leaves</x:v>
      </x:c>
      <x:c r="B13" s="32" t="str">
        <x:v>What observable evidence created this condition?</x:v>
      </x:c>
      <x:c r="C13" s="32" t="str">
        <x:v>Reverify structure, preserve context and identify replacement plus adjacent routes.</x:v>
      </x:c>
      <x:c r="D13" s="32" t="str">
        <x:v>Record source, date, specific action/outcome and any corroboration.</x:v>
      </x:c>
      <x:c r="E13" s="32" t="str">
        <x:v>Do not transfer old role or stance to the replacement.</x:v>
      </x:c>
      <x:c r="F13" s="32" t="str"/>
    </x:row>
    <x:row r="14">
      <x:c r="A14" s="32" t="str">
        <x:v>Team assessments conflict</x:v>
      </x:c>
      <x:c r="B14" s="32" t="str">
        <x:v>What observable evidence created this condition?</x:v>
      </x:c>
      <x:c r="C14" s="32" t="str">
        <x:v>Lower confidence, record dated evidence and resolve in account review.</x:v>
      </x:c>
      <x:c r="D14" s="32" t="str">
        <x:v>Record source, date, specific action/outcome and any corroboration.</x:v>
      </x:c>
      <x:c r="E14" s="32" t="str">
        <x:v>Do not average opinions into false precision.</x:v>
      </x:c>
      <x:c r="F14" s="32" t="str"/>
    </x:row>
  </x:sheetData>
  <x:mergeCells>
    <x:mergeCell ref="A1:F1"/>
    <x:mergeCell ref="A2:F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58" hidden="0" customWidth="1"/>
    <x:col min="3" max="3" width="26" hidden="0" customWidth="1"/>
    <x:col min="4" max="4" width="44" hidden="0" customWidth="1"/>
    <x:col min="5" max="5" width="58" hidden="0" customWidth="1"/>
    <x:col min="6" max="6" width="42" hidden="0" customWidth="1"/>
    <x:col min="7" max="7" width="34" hidden="0" customWidth="1"/>
    <x:col min="8" max="8" width="38" hidden="0" customWidth="1"/>
    <x:col min="9" max="9" width="40" hidden="0" customWidth="1"/>
    <x:col min="10" max="10" width="44" hidden="0" customWidth="1"/>
    <x:col min="11" max="11" width="46" hidden="0" customWidth="1"/>
    <x:col min="12" max="12" width="48" hidden="0" customWidth="1"/>
    <x:col min="13" max="13" width="20" hidden="0" customWidth="1"/>
    <x:col min="14" max="14" width="32" hidden="0" customWidth="1"/>
  </x:cols>
  <x:sheetData>
    <x:row r="1" ht="32" customHeight="1">
      <x:c r="A1" s="6" t="str">
        <x:v>Public Source Ledger</x:v>
      </x:c>
    </x:row>
    <x:row r="2" ht="34" customHeight="1">
      <x:c r="A2" s="15" t="str">
        <x:v>Each row records the exact support, original source and limitations. Repeated citations of one study must not be treated as independent confirmation.</x:v>
      </x:c>
    </x:row>
    <x:row r="4" ht="34" customHeight="1">
      <x:c r="A4" s="24" t="str">
        <x:v>Source ID</x:v>
      </x:c>
      <x:c r="B4" s="24" t="str">
        <x:v>Exact claim / data point</x:v>
      </x:c>
      <x:c r="C4" s="24" t="str">
        <x:v>Original organisation</x:v>
      </x:c>
      <x:c r="D4" s="24" t="str">
        <x:v>Source title</x:v>
      </x:c>
      <x:c r="E4" s="24" t="str">
        <x:v>Direct URL</x:v>
      </x:c>
      <x:c r="F4" s="24" t="str">
        <x:v>Exact page / table / section</x:v>
      </x:c>
      <x:c r="G4" s="24" t="str">
        <x:v>Publication date / data period</x:v>
      </x:c>
      <x:c r="H4" s="24" t="str">
        <x:v>Sample size / population</x:v>
      </x:c>
      <x:c r="I4" s="24" t="str">
        <x:v>Geography / industry / company size</x:v>
      </x:c>
      <x:c r="J4" s="24" t="str">
        <x:v>Numerator / denominator / start / end / metric</x:v>
      </x:c>
      <x:c r="K4" s="24" t="str">
        <x:v>Methodology / inclusion rules</x:v>
      </x:c>
      <x:c r="L4" s="24" t="str">
        <x:v>Limitations / commercial or selection bias</x:v>
      </x:c>
      <x:c r="M4" s="24" t="str">
        <x:v>Evidence transparency 0–6</x:v>
      </x:c>
      <x:c r="N4" s="24" t="str">
        <x:v>Recommended IVRIS use</x:v>
      </x:c>
    </x:row>
    <x:row r="5">
      <x:c r="A5" s="32" t="str">
        <x:v>S01</x:v>
      </x:c>
      <x:c r="B5" s="32" t="str">
        <x:v>The buying centre includes all organization members involved in a purchase. Roles include users, influencers, deciders, buyers and gatekeepers. Formal organization shapes buying through tasks, communication, authority, status, rewards, workflow, technology and people.</x:v>
      </x:c>
      <x:c r="C5" s="32" t="str">
        <x:v>Webster &amp; Wind</x:v>
      </x:c>
      <x:c r="D5" s="32" t="str">
        <x:v>A General Model for Understanding Organizational Buying Behavior</x:v>
      </x:c>
      <x:c r="E5" s="32" t="str">
        <x:v>https://faculty.wharton.upenn.edu/wp-content/uploads/2012/04/7215_A_General_Model_for_Understanding.pdf</x:v>
      </x:c>
      <x:c r="F5" s="32" t="str">
        <x:v>Journal of Marketing 36(2), pp. 12–19; buying-centre roles and organizational determinants.</x:v>
      </x:c>
      <x:c r="G5" s="32" t="str">
        <x:v>Published April 1972; conceptual paper, no data-collection period.</x:v>
      </x:c>
      <x:c r="H5" s="32" t="str">
        <x:v>No empirical sample; integrative conceptual model of organizational buying.</x:v>
      </x:c>
      <x:c r="I5" s="32" t="str">
        <x:v>General organizational purchasing; no fixed geography, industry or company-size frame.</x:v>
      </x:c>
      <x:c r="J5" s="32" t="str">
        <x:v>N/A. Definitions and propositions, not a measured sales outcome.</x:v>
      </x:c>
      <x:c r="K5" s="32" t="str">
        <x:v>Conceptual synthesis of organizational buying literature.</x:v>
      </x:c>
      <x:c r="L5" s="32" t="str">
        <x:v>Historical model; roles can overlap; does not validate a sales relationship score.</x:v>
      </x:c>
      <x:c r="M5" s="40" t="n">
        <x:v>3</x:v>
      </x:c>
      <x:c r="N5" s="32" t="str">
        <x:v>Direct definition and comparison input.</x:v>
      </x:c>
    </x:row>
    <x:row r="6">
      <x:c r="A6" s="32" t="str">
        <x:v>S02</x:v>
      </x:c>
      <x:c r="B6" s="32" t="str">
        <x:v>Tie strength combines time, emotional intensity, intimacy and reciprocal services; weak ties can bridge separated social circles.</x:v>
      </x:c>
      <x:c r="C6" s="32" t="str">
        <x:v>Mark S. Granovetter</x:v>
      </x:c>
      <x:c r="D6" s="32" t="str">
        <x:v>The Strength of Weak Ties</x:v>
      </x:c>
      <x:c r="E6" s="32" t="str">
        <x:v>https://www.jstor.org/stable/2776392</x:v>
      </x:c>
      <x:c r="F6" s="32" t="str">
        <x:v>American Journal of Sociology 78(6), p. 1361 definition; broader argument pp. 1360–1380.</x:v>
      </x:c>
      <x:c r="G6" s="32" t="str">
        <x:v>Published May 1973; no single B2B data period.</x:v>
      </x:c>
      <x:c r="H6" s="32" t="str">
        <x:v>Not a B2B sales sample; theory draws on social-network and labour-market research.</x:v>
      </x:c>
      <x:c r="I6" s="32" t="str">
        <x:v>Social networks and information diffusion, primarily US sociological context.</x:v>
      </x:c>
      <x:c r="J6" s="32" t="str">
        <x:v>N/A for IVRIS scoring; conceptual dimensions are not calibrated B2B weights.</x:v>
      </x:c>
      <x:c r="K6" s="32" t="str">
        <x:v>Social-network theory and synthesis.</x:v>
      </x:c>
      <x:c r="L6" s="32" t="str">
        <x:v>Emotional intensity and intimacy should not be inferred in enterprise sales. The paper does not equate communication volume with trust.</x:v>
      </x:c>
      <x:c r="M6" s="40" t="n">
        <x:v>4</x:v>
      </x:c>
      <x:c r="N6" s="32" t="str">
        <x:v>Contextual definition; adapt time/recency and reciprocity only.</x:v>
      </x:c>
    </x:row>
    <x:row r="7">
      <x:c r="A7" s="32" t="str">
        <x:v>S03</x:v>
      </x:c>
      <x:c r="B7" s="32" t="str">
        <x:v>Tie strength is multidimensional. Closeness or intensity was the most useful indicator in the studied friendship networks; frequency and duration presented measurement difficulties.</x:v>
      </x:c>
      <x:c r="C7" s="32" t="str">
        <x:v>Marsden &amp; Campbell</x:v>
      </x:c>
      <x:c r="D7" s="32" t="str">
        <x:v>Measuring Tie Strength</x:v>
      </x:c>
      <x:c r="E7" s="32" t="str">
        <x:v>https://www.researchgate.net/publication/270978604_Measuring_Tie_Strength</x:v>
      </x:c>
      <x:c r="F7" s="32" t="str">
        <x:v>Social Forces 63(2), pp. 482–501; methods, samples and comparative measurement analysis.</x:v>
      </x:c>
      <x:c r="G7" s="32" t="str">
        <x:v>Published December 1984; surveys preceded publication, exact field dates vary by dataset.</x:v>
      </x:c>
      <x:c r="H7" s="32" t="str">
        <x:v>Detroit probability sample: 1,013 native-born white men, up to 3,039 relationships. Aurora: 496 adults, up to 1,488 ties. A German survey was also examined.</x:v>
      </x:c>
      <x:c r="I7" s="32" t="str">
        <x:v>Historical friendship networks in US and Germany; not commercial accounts.</x:v>
      </x:c>
      <x:c r="J7" s="32" t="str">
        <x:v>Respondents named up to three close friends; indicators were compared against a latent tie-strength construct.</x:v>
      </x:c>
      <x:c r="K7" s="32" t="str">
        <x:v>Comparative measurement analysis across three cross-sectional surveys.</x:v>
      </x:c>
      <x:c r="L7" s="32" t="str">
        <x:v>Not representative of modern B2B stakeholders; self-report and historical selection; closeness cannot be inferred from CRM activity.</x:v>
      </x:c>
      <x:c r="M7" s="40" t="n">
        <x:v>6</x:v>
      </x:c>
      <x:c r="N7" s="32" t="str">
        <x:v>Direct methodological boundary: activity count alone is not relationship strength.</x:v>
      </x:c>
    </x:row>
    <x:row r="8">
      <x:c r="A8" s="32" t="str">
        <x:v>S04</x:v>
      </x:c>
      <x:c r="B8" s="32" t="str">
        <x:v>Degree reflects activity, betweenness potential control, and closeness independence or efficiency. Network centralization can be normalized from dispersed to star-like structures.</x:v>
      </x:c>
      <x:c r="C8" s="32" t="str">
        <x:v>Linton C. Freeman</x:v>
      </x:c>
      <x:c r="D8" s="32" t="str">
        <x:v>Centrality in Social Networks: Conceptual Clarification</x:v>
      </x:c>
      <x:c r="E8" s="32" t="str">
        <x:v>https://www.bebr.ufl.edu/sites/default/files/Centrality%20in%20Social%20Networks.pdf</x:v>
      </x:c>
      <x:c r="F8" s="32" t="str">
        <x:v>Social Networks 1, pp. 215–239; degree, betweenness, closeness and graph centralization.</x:v>
      </x:c>
      <x:c r="G8" s="32" t="str">
        <x:v>Published 1978/1979; conceptual and mathematical paper.</x:v>
      </x:c>
      <x:c r="H8" s="32" t="str">
        <x:v>No empirical B2B sample.</x:v>
      </x:c>
      <x:c r="I8" s="32" t="str">
        <x:v>General graph theory and social-network analysis.</x:v>
      </x:c>
      <x:c r="J8" s="32" t="str">
        <x:v>Formal definitions; no sales start/end event.</x:v>
      </x:c>
      <x:c r="K8" s="32" t="str">
        <x:v>Conceptual clarification and mathematical derivation.</x:v>
      </x:c>
      <x:c r="L8" s="32" t="str">
        <x:v>A seller map is partial and uncertain. True centrality cannot be claimed when edges are missing or inferred.</x:v>
      </x:c>
      <x:c r="M8" s="40" t="n">
        <x:v>3</x:v>
      </x:c>
      <x:c r="N8" s="32" t="str">
        <x:v>Calculation and terminology input.</x:v>
      </x:c>
    </x:row>
    <x:row r="9">
      <x:c r="A9" s="32" t="str">
        <x:v>S05</x:v>
      </x:c>
      <x:c r="B9" s="32" t="str">
        <x:v>Structural position in workflow, communication and friendship networks was associated with perceived influence and promotion in the studied organization.</x:v>
      </x:c>
      <x:c r="C9" s="32" t="str">
        <x:v>Daniel J. Brass</x:v>
      </x:c>
      <x:c r="D9" s="32" t="str">
        <x:v>Being in the Right Place: A Structural Analysis of Individual Influence in an Organization</x:v>
      </x:c>
      <x:c r="E9" s="32" t="str">
        <x:v>https://www.researchgate.net/publication/234021382_Being_in_the_Right_Place_A_Structural_Analysis_of_Individual_Influence_in_an_Organization</x:v>
      </x:c>
      <x:c r="F9" s="32" t="str">
        <x:v>Administrative Science Quarterly 29(4), pp. 518–539; methods, network name generators and results.</x:v>
      </x:c>
      <x:c r="G9" s="32" t="str">
        <x:v>Published December 1984; fieldwork preceded publication, exact dates not prominent.</x:v>
      </x:c>
      <x:c r="H9" s="32" t="str">
        <x:v>One newspaper-publishing company; 140 full-time nonsupervisory employees, 87.5% response; supervisors and about 90% of managers also participated.</x:v>
      </x:c>
      <x:c r="I9" s="32" t="str">
        <x:v>Single US organization; historical workforce; not sales buying groups.</x:v>
      </x:c>
      <x:c r="J9" s="32" t="str">
        <x:v>Network nominations, perceived influence and promotion-related outcomes; no B2B deal outcome.</x:v>
      </x:c>
      <x:c r="K9" s="32" t="str">
        <x:v>Questionnaires, network name generators, observation and interviews.</x:v>
      </x:c>
      <x:c r="L9" s="32" t="str">
        <x:v>Single-organization selection and historical context; association does not justify influence from title alone.</x:v>
      </x:c>
      <x:c r="M9" s="40" t="n">
        <x:v>5</x:v>
      </x:c>
      <x:c r="N9" s="32" t="str">
        <x:v>Contextual evidence for informal structural influence.</x:v>
      </x:c>
    </x:row>
    <x:row r="10">
      <x:c r="A10" s="32" t="str">
        <x:v>S06</x:v>
      </x:c>
      <x:c r="B10" s="32" t="str">
        <x:v>Trust and commitment are latent constructs measured with multi-item scales and linked to relationship-marketing outcomes in the model.</x:v>
      </x:c>
      <x:c r="C10" s="32" t="str">
        <x:v>Morgan &amp; Hunt</x:v>
      </x:c>
      <x:c r="D10" s="32" t="str">
        <x:v>The Commitment-Trust Theory of Relationship Marketing</x:v>
      </x:c>
      <x:c r="E10" s="32" t="str">
        <x:v>https://eli.johogo.com/Class/Morgan.pdf</x:v>
      </x:c>
      <x:c r="F10" s="32" t="str">
        <x:v>Journal of Marketing 58, pp. 20–38; method, measures and results tables.</x:v>
      </x:c>
      <x:c r="G10" s="32" t="str">
        <x:v>Published July 1994; cross-sectional survey, exact field dates not highlighted.</x:v>
      </x:c>
      <x:c r="H10" s="32" t="str">
        <x:v>204 US National Tire Dealers and Retreaders Association members; 14.6% response; predominantly male independent tire retailers, mean age about 48.</x:v>
      </x:c>
      <x:c r="I10" s="32" t="str">
        <x:v>US independent tire-retailing channel relationships.</x:v>
      </x:c>
      <x:c r="J10" s="32" t="str">
        <x:v>Survey-scale relationships among trust, commitment, antecedents and outcomes; not map adoption versus win/loss.</x:v>
      </x:c>
      <x:c r="K10" s="32" t="str">
        <x:v>Self-administered questionnaire, scale development and structural modelling.</x:v>
      </x:c>
      <x:c r="L10" s="32" t="str">
        <x:v>Low response, one industry, historical and self-reported; does not permit trust inference from emails or meetings.</x:v>
      </x:c>
      <x:c r="M10" s="40" t="n">
        <x:v>5</x:v>
      </x:c>
      <x:c r="N10" s="32" t="str">
        <x:v>Direct boundary: use trust-indicating behaviours, not a psychological trust score.</x:v>
      </x:c>
    </x:row>
    <x:row r="11">
      <x:c r="A11" s="32" t="str">
        <x:v>S07</x:v>
      </x:c>
      <x:c r="B11" s="32" t="str">
        <x:v>In more than 200 purchasing managers, trust influenced anticipated future interaction. After controlling prior experience and supplier performance, supplier and salesperson trust did not affect current supplier selection.</x:v>
      </x:c>
      <x:c r="C11" s="32" t="str">
        <x:v>Doney &amp; Cannon</x:v>
      </x:c>
      <x:c r="D11" s="32" t="str">
        <x:v>An Examination of the Nature of Trust in Buyer–Seller Relationships</x:v>
      </x:c>
      <x:c r="E11" s="32" t="str">
        <x:v>https://journals.sagepub.com/doi/10.1177/002224299706100203</x:v>
      </x:c>
      <x:c r="F11" s="32" t="str">
        <x:v>Official abstract and metadata; full methods are paywalled.</x:v>
      </x:c>
      <x:c r="G11" s="32" t="str">
        <x:v>Published April 1997; data period not available in the public abstract.</x:v>
      </x:c>
      <x:c r="H11" s="32" t="str">
        <x:v>More than 200 purchasing managers; precise frame and final N require the paywalled paper.</x:v>
      </x:c>
      <x:c r="I11" s="32" t="str">
        <x:v>Organizational purchasing; detailed geography and industry inaccessible publicly.</x:v>
      </x:c>
      <x:c r="J11" s="32" t="str">
        <x:v>Current supplier selection and anticipated future interaction; cohort numerators/denominators not public.</x:v>
      </x:c>
      <x:c r="K11" s="32" t="str">
        <x:v>Empirical buyer–seller trust study; detailed method inaccessible.</x:v>
      </x:c>
      <x:c r="L11" s="32" t="str">
        <x:v>Paywall prevents full verification; cautions against relationship quality as a direct current-purchase predictor.</x:v>
      </x:c>
      <x:c r="M11" s="40" t="n">
        <x:v>3</x:v>
      </x:c>
      <x:c r="N11" s="32" t="str">
        <x:v>Contradiction/context input; use only accessible abstract wording.</x:v>
      </x:c>
    </x:row>
    <x:row r="12">
      <x:c r="A12" s="32" t="str">
        <x:v>S08</x:v>
      </x:c>
      <x:c r="B12" s="32" t="str">
        <x:v>The meta-analysis synthesized about 38,000 relationships across 94 studies and found relationship-marketing effects vary by context, with stronger effects in business markets, critical relationships and person-level relationships.</x:v>
      </x:c>
      <x:c r="C12" s="32" t="str">
        <x:v>Palmatier et al.</x:v>
      </x:c>
      <x:c r="D12" s="32" t="str">
        <x:v>Factors Influencing the Effectiveness of Relationship Marketing: A Meta-Analysis</x:v>
      </x:c>
      <x:c r="E12" s="32" t="str">
        <x:v>https://www.ama.org/2019/01/15/factors-influencing-the-effectiveness-of-relationship-marketing-a-meta-analysis/</x:v>
      </x:c>
      <x:c r="F12" s="32" t="str">
        <x:v>Official AMA summary and article abstract; full paper Journal of Marketing 70(4), pp. 136–153.</x:v>
      </x:c>
      <x:c r="G12" s="32" t="str">
        <x:v>Published October 2006; underlying studies span earlier periods.</x:v>
      </x:c>
      <x:c r="H12" s="32" t="str">
        <x:v>About 38,000 relationships in 94 studies; heterogeneous populations and industries.</x:v>
      </x:c>
      <x:c r="I12" s="32" t="str">
        <x:v>Multi-study relationship-marketing literature; not relationship-map implementation.</x:v>
      </x:c>
      <x:c r="J12" s="32" t="str">
        <x:v>Multiple constructs and outcomes; no single compatible numerator, denominator or event funnel.</x:v>
      </x:c>
      <x:c r="K12" s="32" t="str">
        <x:v>Meta-analysis; detailed coding and moderator model in the paywalled article.</x:v>
      </x:c>
      <x:c r="L12" s="32" t="str">
        <x:v>Heterogeneity and coding choices; cannot validate a specific sales-map tool or score.</x:v>
      </x:c>
      <x:c r="M12" s="40" t="n">
        <x:v>4</x:v>
      </x:c>
      <x:c r="N12" s="32" t="str">
        <x:v>Context only; prohibited as causal proof for relationship mapping.</x:v>
      </x:c>
    </x:row>
    <x:row r="13">
      <x:c r="A13" s="32" t="str">
        <x:v>S09</x:v>
      </x:c>
      <x:c r="B13" s="32" t="str">
        <x:v>HHI is calculated by summing squared shares, giving larger shares more weight; concentration is only a starting point for analysis.</x:v>
      </x:c>
      <x:c r="C13" s="32" t="str">
        <x:v>US Federal Trade Commission / OECD</x:v>
      </x:c>
      <x:c r="D13" s="32" t="str">
        <x:v>Description of the Herfindahl-Hirschman Index</x:v>
      </x:c>
      <x:c r="E13" s="32" t="str">
        <x:v>https://www.ftc.gov/system/files/attachments/us-submissions-oecd-2000-2009/2002-rdtable_on_substantive_criteria.pdf</x:v>
      </x:c>
      <x:c r="F13" s="32" t="str">
        <x:v>Section describing HHI as the sum of squared market shares, PDF pp. 6–7.</x:v>
      </x:c>
      <x:c r="G13" s="32" t="str">
        <x:v>14 October 2002; official methodological description, not a dataset.</x:v>
      </x:c>
      <x:c r="H13" s="32" t="str">
        <x:v>N/A.</x:v>
      </x:c>
      <x:c r="I13" s="32" t="str">
        <x:v>Competition analysis, not sales accounts.</x:v>
      </x:c>
      <x:c r="J13" s="32" t="str">
        <x:v>Shares sum to one; HHI is the sum of squared shares.</x:v>
      </x:c>
      <x:c r="K13" s="32" t="str">
        <x:v>Official mathematical description.</x:v>
      </x:c>
      <x:c r="L13" s="32" t="str">
        <x:v>Antitrust thresholds are context-specific and must not be imported into account risk. IVRIS adapts only the mathematical form.</x:v>
      </x:c>
      <x:c r="M13" s="40" t="n">
        <x:v>4</x:v>
      </x:c>
      <x:c r="N13" s="32" t="str">
        <x:v>Calculation input for the Relationship Concentration Index.</x:v>
      </x:c>
    </x:row>
    <x:row r="14">
      <x:c r="A14" s="32" t="str">
        <x:v>S10</x:v>
      </x:c>
      <x:c r="B14" s="32" t="str">
        <x:v>Dynamics relationship intelligence uses interaction data to surface relationship health/risk and potential introducers based on email and meeting activity.</x:v>
      </x:c>
      <x:c r="C14" s="32" t="str">
        <x:v>Microsoft Learn</x:v>
      </x:c>
      <x:c r="D14" s="32" t="str">
        <x:v>Relationship intelligence overview for Dynamics 365 Sales</x:v>
      </x:c>
      <x:c r="E14" s="32" t="str">
        <x:v>https://learn.microsoft.com/en-us/dynamics365/sales/ri-overview</x:v>
      </x:c>
      <x:c r="F14" s="32" t="str">
        <x:v>Overview of relationship analytics, health/risk signals and Who Knows Whom.</x:v>
      </x:c>
      <x:c r="G14" s="32" t="str">
        <x:v>Updated 29 May 2026; product documentation, ongoing tenant data.</x:v>
      </x:c>
      <x:c r="H14" s="32" t="str">
        <x:v>No research sample; product-generated account, contact, email and meeting data.</x:v>
      </x:c>
      <x:c r="I14" s="32" t="str">
        <x:v>Dynamics 365 customers; implementation depends on configuration, permissions and captured data.</x:v>
      </x:c>
      <x:c r="J14" s="32" t="str">
        <x:v>Product calculations, not a study outcome.</x:v>
      </x:c>
      <x:c r="K14" s="32" t="str">
        <x:v>First-party technical documentation.</x:v>
      </x:c>
      <x:c r="L14" s="32" t="str">
        <x:v>Activity-based health is an operational proxy, not proof of influence, support or psychological trust.</x:v>
      </x:c>
      <x:c r="M14" s="40" t="n">
        <x:v>4</x:v>
      </x:c>
      <x:c r="N14" s="32" t="str">
        <x:v>Direct field and automation example.</x:v>
      </x:c>
    </x:row>
    <x:row r="15">
      <x:c r="A15" s="32" t="str">
        <x:v>S11</x:v>
      </x:c>
      <x:c r="B15" s="32" t="str">
        <x:v>Basic relationship strength may use interaction frequency; enhanced strength uses frequency plus recency. Health signals and weights are configurable.</x:v>
      </x:c>
      <x:c r="C15" s="32" t="str">
        <x:v>Microsoft Learn</x:v>
      </x:c>
      <x:c r="D15" s="32" t="str">
        <x:v>Relationship intelligence FAQ</x:v>
      </x:c>
      <x:c r="E15" s="32" t="str">
        <x:v>https://learn.microsoft.com/en-us/dynamics365/sales/faq-relationship-intelligence</x:v>
      </x:c>
      <x:c r="F15" s="32" t="str">
        <x:v>Who Knows Whom and relationship-strength calculation sections.</x:v>
      </x:c>
      <x:c r="G15" s="32" t="str">
        <x:v>Updated 7 July 2026.</x:v>
      </x:c>
      <x:c r="H15" s="32" t="str">
        <x:v>No research sample; tenant-specific interaction records.</x:v>
      </x:c>
      <x:c r="I15" s="32" t="str">
        <x:v>Dynamics 365 Sales implementations.</x:v>
      </x:c>
      <x:c r="J15" s="32" t="str">
        <x:v>No win/loss endpoint; output is a configurable platform score.</x:v>
      </x:c>
      <x:c r="K15" s="32" t="str">
        <x:v>First-party FAQ describing product logic at a high level.</x:v>
      </x:c>
      <x:c r="L15" s="32" t="str">
        <x:v>Configuration changes comparability. Frequency and recency remain access/activity evidence, not a universal benchmark.</x:v>
      </x:c>
      <x:c r="M15" s="40" t="n">
        <x:v>5</x:v>
      </x:c>
      <x:c r="N15" s="32" t="str">
        <x:v>Direct contradiction input against unqualified relationship-strength labels.</x:v>
      </x:c>
    </x:row>
    <x:row r="16">
      <x:c r="A16" s="32" t="str">
        <x:v>S12</x:v>
      </x:c>
      <x:c r="B16" s="32" t="str">
        <x:v>The 0–100 relationship-health score and thresholds depend on administrator-defined weights and contact-frequency settings; some email-duration calculations use assumptions.</x:v>
      </x:c>
      <x:c r="C16" s="32" t="str">
        <x:v>Microsoft Learn</x:v>
      </x:c>
      <x:c r="D16" s="32" t="str">
        <x:v>Relationship analytics KPIs and calculations</x:v>
      </x:c>
      <x:c r="E16" s="32" t="str">
        <x:v>https://learn.microsoft.com/en-us/dynamics365/sales/relationship-analytics-kpi-calculations</x:v>
      </x:c>
      <x:c r="F16" s="32" t="str">
        <x:v>Contact inclusion, interaction-time assumptions and 0–100 health-score configuration.</x:v>
      </x:c>
      <x:c r="G16" s="32" t="str">
        <x:v>Updated 10 September 2025.</x:v>
      </x:c>
      <x:c r="H16" s="32" t="str">
        <x:v>No research sample; tenant CRM and activity data.</x:v>
      </x:c>
      <x:c r="I16" s="32" t="str">
        <x:v>Dynamics 365 Sales.</x:v>
      </x:c>
      <x:c r="J16" s="32" t="str">
        <x:v>KPI calculation rules, not outcome research.</x:v>
      </x:c>
      <x:c r="K16" s="32" t="str">
        <x:v>First-party technical documentation.</x:v>
      </x:c>
      <x:c r="L16" s="32" t="str">
        <x:v>Assumptions and configuration mean scores cannot be compared across organizations as benchmarks.</x:v>
      </x:c>
      <x:c r="M16" s="40" t="n">
        <x:v>5</x:v>
      </x:c>
      <x:c r="N16" s="32" t="str">
        <x:v>Method example and warning against cross-company benchmarking.</x:v>
      </x:c>
    </x:row>
    <x:row r="17">
      <x:c r="A17" s="32" t="str">
        <x:v>S13</x:v>
      </x:c>
      <x:c r="B17" s="32" t="str">
        <x:v>An opportunity contact role specifies the part a contact plays in a deal and helps the sales team know whom to contact and when.</x:v>
      </x:c>
      <x:c r="C17" s="32" t="str">
        <x:v>Salesforce</x:v>
      </x:c>
      <x:c r="D17" s="32" t="str">
        <x:v>Opportunity Contact Roles</x:v>
      </x:c>
      <x:c r="E17" s="32" t="str">
        <x:v>https://help.salesforce.com/s/articleView?id=sales.sales_core_opp_contact_roles.htm&amp;language=en_US&amp;type=5</x:v>
      </x:c>
      <x:c r="F17" s="32" t="str">
        <x:v>Definition of opportunity contact roles and related object reference.</x:v>
      </x:c>
      <x:c r="G17" s="32" t="str">
        <x:v>Live documentation accessed 23 July 2026.</x:v>
      </x:c>
      <x:c r="H17" s="32" t="str">
        <x:v>No study sample; Salesforce data model.</x:v>
      </x:c>
      <x:c r="I17" s="32" t="str">
        <x:v>Salesforce opportunity records.</x:v>
      </x:c>
      <x:c r="J17" s="32" t="str">
        <x:v>N/A.</x:v>
      </x:c>
      <x:c r="K17" s="32" t="str">
        <x:v>First-party product documentation.</x:v>
      </x:c>
      <x:c r="L17" s="32" t="str">
        <x:v>A role association is not a relationship graph; it does not by itself store internal influence edges, access quality or evidence confidence.</x:v>
      </x:c>
      <x:c r="M17" s="40" t="n">
        <x:v>4</x:v>
      </x:c>
      <x:c r="N17" s="32" t="str">
        <x:v>Direct comparison input for contact-role lists.</x:v>
      </x:c>
    </x:row>
    <x:row r="18">
      <x:c r="A18" s="32" t="str">
        <x:v>S14</x:v>
      </x:c>
      <x:c r="B18" s="32" t="str">
        <x:v>The feature centralizes relationship-map information, stakeholder roles, influence indicators, team sharing and staleness alerts.</x:v>
      </x:c>
      <x:c r="C18" s="32" t="str">
        <x:v>LinkedIn Sales Solutions</x:v>
      </x:c>
      <x:c r="D18" s="32" t="str">
        <x:v>Relationship Map product article and help documentation</x:v>
      </x:c>
      <x:c r="E18" s="32" t="str">
        <x:v>https://www.linkedin.com/business/sales/blog/product-updates/relationship-map-sales-navigator-what-it-is-and-how-to-use-it</x:v>
      </x:c>
      <x:c r="F18" s="32" t="str">
        <x:v>Product overview; stakeholder roles, sharing, influence and stale-data features. Help page lists Decision Maker, Champion, Evaluator, Procurement and Influencer.</x:v>
      </x:c>
      <x:c r="G18" s="32" t="str">
        <x:v>Product article published 8 November 2023; help page reported updated about five months before access on 23 July 2026.</x:v>
      </x:c>
      <x:c r="H18" s="32" t="str">
        <x:v>No research sample.</x:v>
      </x:c>
      <x:c r="I18" s="32" t="str">
        <x:v>Sales Navigator users and mapped accounts.</x:v>
      </x:c>
      <x:c r="J18" s="32" t="str">
        <x:v>N/A.</x:v>
      </x:c>
      <x:c r="K18" s="32" t="str">
        <x:v>First-party product documentation and marketing.</x:v>
      </x:c>
      <x:c r="L18" s="32" t="str">
        <x:v>Does not publicly validate a relationship-strength score or causal outcome.</x:v>
      </x:c>
      <x:c r="M18" s="40" t="n">
        <x:v>4</x:v>
      </x:c>
      <x:c r="N18" s="32" t="str">
        <x:v>Field taxonomy and current SERP context.</x:v>
      </x:c>
    </x:row>
    <x:row r="19">
      <x:c r="A19" s="32" t="str">
        <x:v>S15</x:v>
      </x:c>
      <x:c r="B19" s="32" t="str">
        <x:v>Outreach supports reporting lines, stakeholder relationships, influence and sentiment fields across acquisition, retention and expansion workflows.</x:v>
      </x:c>
      <x:c r="C19" s="32" t="str">
        <x:v>Outreach Support</x:v>
      </x:c>
      <x:c r="D19" s="32" t="str">
        <x:v>Account Planning and Relationship Map documentation</x:v>
      </x:c>
      <x:c r="E19" s="32" t="str">
        <x:v>https://support.outreach.io/hc/en-us/articles/26107267665051-Outreach-Account-Planning-Release-Notes</x:v>
      </x:c>
      <x:c r="F19" s="32" t="str">
        <x:v>Relationship map, stakeholder links, influence/sentiment and land-retain-expand sections.</x:v>
      </x:c>
      <x:c r="G19" s="32" t="str">
        <x:v>Feature release documentation from May 2024; accessed 23 July 2026.</x:v>
      </x:c>
      <x:c r="H19" s="32" t="str">
        <x:v>No research sample.</x:v>
      </x:c>
      <x:c r="I19" s="32" t="str">
        <x:v>Outreach account-planning product.</x:v>
      </x:c>
      <x:c r="J19" s="32" t="str">
        <x:v>N/A.</x:v>
      </x:c>
      <x:c r="K19" s="32" t="str">
        <x:v>First-party technical documentation.</x:v>
      </x:c>
      <x:c r="L19" s="32" t="str">
        <x:v>Field availability does not establish objective validity of sentiment or influence labels.</x:v>
      </x:c>
      <x:c r="M19" s="40" t="n">
        <x:v>4</x:v>
      </x:c>
      <x:c r="N19" s="32" t="str">
        <x:v>Post-sale and data-model context; not outcome evidence.</x:v>
      </x:c>
    </x:row>
    <x:row r="20">
      <x:c r="A20" s="32" t="str">
        <x:v>S16</x:v>
      </x:c>
      <x:c r="B20" s="32" t="str">
        <x:v>The announcement reports a typical decision involving 13 internal and nine external influencers, benefits among groups of six or more, and procurement as a decision-maker in 53% of purchases.</x:v>
      </x:c>
      <x:c r="C20" s="32" t="str">
        <x:v>Forrester</x:v>
      </x:c>
      <x:c r="D20" s="32" t="str">
        <x:v>The State of Business Buying, 2026 public announcement</x:v>
      </x:c>
      <x:c r="E20" s="32" t="str">
        <x:v>https://www.forrester.com/press-newsroom/forrester-2026-the-state-of-business-buying/</x:v>
      </x:c>
      <x:c r="F20" s="32" t="str">
        <x:v>Press-release figures on internal/external influencers, procurement and group size.</x:v>
      </x:c>
      <x:c r="G20" s="32" t="str">
        <x:v>Published 21 January 2026; data-collection period not disclosed publicly.</x:v>
      </x:c>
      <x:c r="H20" s="32" t="str">
        <x:v>Underlying report sample and frame not disclosed on the accessible press page.</x:v>
      </x:c>
      <x:c r="I20" s="32" t="str">
        <x:v>Business buying; geography, industry and company-size detail require the report.</x:v>
      </x:c>
      <x:c r="J20" s="32" t="str">
        <x:v>Numerators, denominators and inclusion rules are not disclosed publicly.</x:v>
      </x:c>
      <x:c r="K20" s="32" t="str">
        <x:v>First-party research announcement; full methodology inaccessible without report access.</x:v>
      </x:c>
      <x:c r="L20" s="32" t="str">
        <x:v>Do not use as a universal benchmark or combine with Gartner/Foundry counts.</x:v>
      </x:c>
      <x:c r="M20" s="40" t="n">
        <x:v>2</x:v>
      </x:c>
      <x:c r="N20" s="32" t="str">
        <x:v>Contextual example only, with full caveat.</x:v>
      </x:c>
    </x:row>
    <x:row r="21">
      <x:c r="A21" s="32" t="str">
        <x:v>S17</x:v>
      </x:c>
      <x:c r="B21" s="32" t="str">
        <x:v>A survey of 632 B2B buyers fielded August–September 2024 reports buying groups of five to 16 people across up to four functions and 74% experiencing unhealthy conflict.</x:v>
      </x:c>
      <x:c r="C21" s="32" t="str">
        <x:v>Gartner</x:v>
      </x:c>
      <x:c r="D21" s="32" t="str">
        <x:v>Sales survey on buying-group conflict and consensus</x:v>
      </x:c>
      <x:c r="E21" s="32" t="str">
        <x:v>https://www.gartner.com/en/newsroom/press-releases/2025-05-07-gartner-sales-survey-finds-74-percent-of-b2b-buyer-teams-demonstrate-unhealthy-conflict-during-the-decision-process</x:v>
      </x:c>
      <x:c r="F21" s="32" t="str">
        <x:v>Survey method and headline findings in the press release.</x:v>
      </x:c>
      <x:c r="G21" s="32" t="str">
        <x:v>Published 7 May 2025; fielded August–September 2024.</x:v>
      </x:c>
      <x:c r="H21" s="32" t="str">
        <x:v>632 B2B buyers; additional sampling-frame detail is limited publicly.</x:v>
      </x:c>
      <x:c r="I21" s="32" t="str">
        <x:v>B2B buying groups; exact geography, industry and company-size distributions not fully disclosed.</x:v>
      </x:c>
      <x:c r="J21" s="32" t="str">
        <x:v>Denominator 632 respondents. Numerator for 74% not separately disclosed; rounded percentage. No map intervention.</x:v>
      </x:c>
      <x:c r="K21" s="32" t="str">
        <x:v>Buyer survey summarized in a first-party press release.</x:v>
      </x:c>
      <x:c r="L21" s="32" t="str">
        <x:v>Self-report and limited public sample detail. Supports complexity, not map causality.</x:v>
      </x:c>
      <x:c r="M21" s="40" t="n">
        <x:v>5</x:v>
      </x:c>
      <x:c r="N21" s="32" t="str">
        <x:v>Direct statistic with precise scope.</x:v>
      </x:c>
    </x:row>
    <x:row r="22">
      <x:c r="A22" s="32" t="str">
        <x:v>S18</x:v>
      </x:c>
      <x:c r="B22" s="32" t="str">
        <x:v>The study reports an average of 28 people involved in enterprise technology buying and a 6.1-month purchase journey.</x:v>
      </x:c>
      <x:c r="C22" s="32" t="str">
        <x:v>Foundry</x:v>
      </x:c>
      <x:c r="D22" s="32" t="str">
        <x:v>2024 Role &amp; Influence of the Technology Decision-Maker</x:v>
      </x:c>
      <x:c r="E22" s="32" t="str">
        <x:v>https://foundryco.com/news/2024-role-and-influence-study-finds-increasing-tech-purchase-complexity/</x:v>
      </x:c>
      <x:c r="F22" s="32" t="str">
        <x:v>Research summary and methodology section.</x:v>
      </x:c>
      <x:c r="G22" s="32" t="str">
        <x:v>Published 20 June 2024; exact field dates not stated on the summary page.</x:v>
      </x:c>
      <x:c r="H22" s="32" t="str">
        <x:v>938 respondents to a 30-question online survey among CIO, Computerworld, CSO, InfoWorld and Network World audiences involved in IT/security purchases.</x:v>
      </x:c>
      <x:c r="I22" s="32" t="str">
        <x:v>Technology and security purchases across multiple industries and countries; publisher-audience sample.</x:v>
      </x:c>
      <x:c r="J22" s="32" t="str">
        <x:v>Average committee size and journey duration; no intervention or relationship-map endpoint.</x:v>
      </x:c>
      <x:c r="K22" s="32" t="str">
        <x:v>Online survey with disclosed questionnaire length and audience frame.</x:v>
      </x:c>
      <x:c r="L22" s="32" t="str">
        <x:v>Technology-specific and audience-selection bias. Do not generalize to all B2B or average with other studies.</x:v>
      </x:c>
      <x:c r="M22" s="40" t="n">
        <x:v>5</x:v>
      </x:c>
      <x:c r="N22" s="32" t="str">
        <x:v>Direct statistic only with enterprise-technology scope.</x:v>
      </x:c>
    </x:row>
    <x:row r="23">
      <x:c r="A23" s="32" t="str">
        <x:v>S19</x:v>
      </x:c>
      <x:c r="B23" s="32" t="str">
        <x:v>In more than 600,000 opportunities from 2015–2016, LinkedIn defined multithreading as six or more LinkedIn connections into an account and reported a 34% win-rate lift and 10% shorter cycles; a further 6% lift was reported when one connection met LinkedIn strong-relationship signals.</x:v>
      </x:c>
      <x:c r="C23" s="32" t="str">
        <x:v>LinkedIn Sales Solutions</x:v>
      </x:c>
      <x:c r="D23" s="32" t="str">
        <x:v>Relationships Matter Even More Than You Realize</x:v>
      </x:c>
      <x:c r="E23" s="32" t="str">
        <x:v>https://www.linkedin.com/business/sales/blog/b2b-sales/relationships-matter-even-more-than-you-realize</x:v>
      </x:c>
      <x:c r="F23" s="32" t="str">
        <x:v>Method definition and reported acquisition-opportunity associations.</x:v>
      </x:c>
      <x:c r="G23" s="32" t="str">
        <x:v>Published 2017; opportunity data from 2015–2016.</x:v>
      </x:c>
      <x:c r="H23" s="32" t="str">
        <x:v>More than 600,000 sales opportunities; customer, geography, industry and company-size composition not disclosed.</x:v>
      </x:c>
      <x:c r="I23" s="32" t="str">
        <x:v>LinkedIn-observed opportunity and connection data.</x:v>
      </x:c>
      <x:c r="J23" s="32" t="str">
        <x:v>Start: opportunity in dataset. End: won/lost and cycle duration. Cohort denominators and absolute rates not disclosed.</x:v>
      </x:c>
      <x:c r="K23" s="32" t="str">
        <x:v>Vendor observational analysis; no public controls, uncertainty estimates or complete inclusion rules.</x:v>
      </x:c>
      <x:c r="L23" s="32" t="str">
        <x:v>LinkedIn connection is not verified active access. Association is vulnerable to selection and account-quality confounding; not causal.</x:v>
      </x:c>
      <x:c r="M23" s="40" t="n">
        <x:v>4</x:v>
      </x:c>
      <x:c r="N23" s="32" t="str">
        <x:v>Conditional contextual statistic; retain vendor definition and observational caveat.</x:v>
      </x:c>
    </x:row>
    <x:row r="24">
      <x:c r="A24" s="32" t="str">
        <x:v>S20</x:v>
      </x:c>
      <x:c r="B24" s="32" t="str">
        <x:v>Using the same 2015–2016 era and six-plus-connection definition, LinkedIn reported a 7% account-manager win-rate lift overall, 6% for upsells and 7.5% for renewals, and noted decision-maker turnover.</x:v>
      </x:c>
      <x:c r="C24" s="32" t="str">
        <x:v>LinkedIn Sales Solutions</x:v>
      </x:c>
      <x:c r="D24" s="32" t="str">
        <x:v>Multithreading in renewals and upsells</x:v>
      </x:c>
      <x:c r="E24" s="32" t="str">
        <x:v>https://www.linkedin.com/business/sales/blog/b2b-sales/multi-threading-for-renewals-and-upsells</x:v>
      </x:c>
      <x:c r="F24" s="32" t="str">
        <x:v>Reported account-management associations and shared definition.</x:v>
      </x:c>
      <x:c r="G24" s="32" t="str">
        <x:v>Published 2017; data from 2015–2016.</x:v>
      </x:c>
      <x:c r="H24" s="32" t="str">
        <x:v>LinkedIn-observed account-management opportunities; total N and cohort composition not disclosed.</x:v>
      </x:c>
      <x:c r="I24" s="32" t="str">
        <x:v>Renewal and upsell contexts represented in LinkedIn data.</x:v>
      </x:c>
      <x:c r="J24" s="32" t="str">
        <x:v>Start: account-management opportunity. End: renewal/upsell outcome. Cohort denominators absent.</x:v>
      </x:c>
      <x:c r="K24" s="32" t="str">
        <x:v>Vendor observational analysis.</x:v>
      </x:c>
      <x:c r="L24" s="32" t="str">
        <x:v>Likely overlaps the acquisition analysis ecosystem and is not independent confirmation. Connection is not verified relationship.</x:v>
      </x:c>
      <x:c r="M24" s="40" t="n">
        <x:v>3</x:v>
      </x:c>
      <x:c r="N24" s="32" t="str">
        <x:v>Conditional post-sale context only.</x:v>
      </x:c>
    </x:row>
    <x:row r="25">
      <x:c r="A25" s="32" t="str">
        <x:v>S21</x:v>
      </x:c>
      <x:c r="B25" s="32" t="str">
        <x:v>UserGems reports more than 5,000 opportunities across multiple B2B SaaS companies, with multithreaded opportunities showing five-times or 480% higher win rate and 57% larger deal size; 70% had one contact.</x:v>
      </x:c>
      <x:c r="C25" s="32" t="str">
        <x:v>UserGems</x:v>
      </x:c>
      <x:c r="D25" s="32" t="str">
        <x:v>How much is multithreading worth to your pipeline and revenue?</x:v>
      </x:c>
      <x:c r="E25" s="32" t="str">
        <x:v>https://www.usergems.com/blog/how-much-is-multithreading-worth-to-your-pipeline-and-revenue</x:v>
      </x:c>
      <x:c r="F25" s="32" t="str">
        <x:v>Headline results and description of analysed opportunities.</x:v>
      </x:c>
      <x:c r="G25" s="32" t="str">
        <x:v>Originally published 8 August 2023; updated 18 March 2026; data period undisclosed.</x:v>
      </x:c>
      <x:c r="H25" s="32" t="str">
        <x:v>More than 5,000 opportunities from multiple B2B SaaS firms; firm count, population frame and cohort sizes undisclosed.</x:v>
      </x:c>
      <x:c r="I25" s="32" t="str">
        <x:v>B2B SaaS; geography and company-size mix undisclosed.</x:v>
      </x:c>
      <x:c r="J25" s="32" t="str">
        <x:v>Start: included opportunity. End: win/loss and deal size. Multithread definition, cohort denominators and absolute rates not fully disclosed.</x:v>
      </x:c>
      <x:c r="K25" s="32" t="str">
        <x:v>Vendor observational analysis with limited public methodology.</x:v>
      </x:c>
      <x:c r="L25" s="32" t="str">
        <x:v>Large effect is vulnerable to definition and selection bias. Blog, press coverage and derivative citations are one evidence object, not replication.</x:v>
      </x:c>
      <x:c r="M25" s="40" t="n">
        <x:v>3</x:v>
      </x:c>
      <x:c r="N25" s="32" t="str">
        <x:v>Conditional example or exclusion; never a universal benchmark.</x:v>
      </x:c>
    </x:row>
    <x:row r="26">
      <x:c r="A26" s="32" t="str">
        <x:v>S22</x:v>
      </x:c>
      <x:c r="B26" s="32" t="str">
        <x:v>Clari states it processed nearly 300 million emails and 40 million meetings and found that, on average, 50–70% of people with whom reps communicated were not represented as CRM contacts.</x:v>
      </x:c>
      <x:c r="C26" s="32" t="str">
        <x:v>Clari</x:v>
      </x:c>
      <x:c r="D26" s="32" t="str">
        <x:v>How Marketers Can De-Risk Single-Threaded Deals</x:v>
      </x:c>
      <x:c r="E26" s="32" t="str">
        <x:v>https://www.clari.com/blog/how-marketers-can-de-risk-single-threaded-deals/</x:v>
      </x:c>
      <x:c r="F26" s="32" t="str">
        <x:v>Opening description of analysed communication volume and CRM contact omission.</x:v>
      </x:c>
      <x:c r="G26" s="32" t="str">
        <x:v>Published 8 September 2019; refers to processing in the prior year.</x:v>
      </x:c>
      <x:c r="H26" s="32" t="str">
        <x:v>Nearly 300 million emails and 40 million meetings; number of organizations, people and opportunities undisclosed.</x:v>
      </x:c>
      <x:c r="I26" s="32" t="str">
        <x:v>Clari customer activity data; industry, geography and company-size composition undisclosed.</x:v>
      </x:c>
      <x:c r="J26" s="32" t="str">
        <x:v>Denominator not precisely specified: people in communication activity versus CRM contact records. No outcome endpoint.</x:v>
      </x:c>
      <x:c r="K26" s="32" t="str">
        <x:v>Vendor operational-data analysis with limited public inclusion rules.</x:v>
      </x:c>
      <x:c r="L26" s="32" t="str">
        <x:v>Identity matching and tenant selection unclear. Useful for CRM completeness, not relationship strength or deal causality.</x:v>
      </x:c>
      <x:c r="M26" s="40" t="n">
        <x:v>3</x:v>
      </x:c>
      <x:c r="N26" s="32" t="str">
        <x:v>Contextual example for maintenance and CRM coverage gaps.</x:v>
      </x:c>
    </x:row>
    <x:row r="27">
      <x:c r="A27" s="32" t="str">
        <x:v>S23</x:v>
      </x:c>
      <x:c r="B27" s="32" t="str">
        <x:v>The page says relationship maps improve visibility, access and outcomes and can help close more deals, but provides no controlled or transparent causal study of map use.</x:v>
      </x:c>
      <x:c r="C27" s="32" t="str">
        <x:v>TractionComplete</x:v>
      </x:c>
      <x:c r="D27" s="32" t="str">
        <x:v>How Relationship Maps Close More Deals</x:v>
      </x:c>
      <x:c r="E27" s="32" t="str">
        <x:v>https://tractioncomplete.com/articles/how-relationship-maps-close-more-deals/</x:v>
      </x:c>
      <x:c r="F27" s="32" t="str">
        <x:v>Benefits, single-champion risk and closing claims.</x:v>
      </x:c>
      <x:c r="G27" s="32" t="str">
        <x:v>Published 10 April 2025.</x:v>
      </x:c>
      <x:c r="H27" s="32" t="str">
        <x:v>No relationship-map outcome sample; cites external buying-group figures and webinar speakers.</x:v>
      </x:c>
      <x:c r="I27" s="32" t="str">
        <x:v>General B2B sales and Salesforce users.</x:v>
      </x:c>
      <x:c r="J27" s="32" t="str">
        <x:v>No map-exposed versus control cohort; no numerator, denominator or outcome definition.</x:v>
      </x:c>
      <x:c r="K27" s="32" t="str">
        <x:v>Vendor article and practitioner commentary.</x:v>
      </x:c>
      <x:c r="L27" s="32" t="str">
        <x:v>Commercial bias and unsupported causal framing. Buying-group complexity does not validate map effectiveness.</x:v>
      </x:c>
      <x:c r="M27" s="40" t="n">
        <x:v>2</x:v>
      </x:c>
      <x:c r="N27" s="32" t="str">
        <x:v>SERP contradiction example and exclusion.</x:v>
      </x:c>
    </x:row>
    <x:row r="28">
      <x:c r="A28" s="32" t="str">
        <x:v>S24</x:v>
      </x:c>
      <x:c r="B28" s="32" t="str">
        <x:v>The page correctly notes hierarchy may not reveal influence, but makes broad outcome claims and operationalizes subjective support labels without confidence.</x:v>
      </x:c>
      <x:c r="C28" s="32" t="str">
        <x:v>Altify</x:v>
      </x:c>
      <x:c r="D28" s="32" t="str">
        <x:v>Relationship Mapping Guide for Sales Success</x:v>
      </x:c>
      <x:c r="E28" s="32" t="str">
        <x:v>https://altify.com/glossary/relationship-mapping/</x:v>
      </x:c>
      <x:c r="F28" s="32" t="str">
        <x:v>Org-chart comparison and support-category sections.</x:v>
      </x:c>
      <x:c r="G28" s="32" t="str">
        <x:v>Live page accessed 23 July 2026; publication date undisclosed.</x:v>
      </x:c>
      <x:c r="H28" s="32" t="str">
        <x:v>No empirical sample.</x:v>
      </x:c>
      <x:c r="I28" s="32" t="str">
        <x:v>Enterprise sales methodology and software context.</x:v>
      </x:c>
      <x:c r="J28" s="32" t="str">
        <x:v>N/A.</x:v>
      </x:c>
      <x:c r="K28" s="32" t="str">
        <x:v>Vendor glossary/practitioner framework.</x:v>
      </x:c>
      <x:c r="L28" s="32" t="str">
        <x:v>No provenance, validation or uncertainty. Treating neutral as non-supporter converts missing evidence into negative fact.</x:v>
      </x:c>
      <x:c r="M28" s="40" t="n">
        <x:v>1</x:v>
      </x:c>
      <x:c r="N28" s="32" t="str">
        <x:v>SERP comparison and contradiction analysis; not direct evidence.</x:v>
      </x:c>
    </x:row>
    <x:row r="29">
      <x:c r="A29" s="32" t="str">
        <x:v>S25</x:v>
      </x:c>
      <x:c r="B29" s="32" t="str">
        <x:v>The page describes informal networks and often represents link strength through intensity or frequency, then asserts sales and risk benefits.</x:v>
      </x:c>
      <x:c r="C29" s="32" t="str">
        <x:v>DemandFarm</x:v>
      </x:c>
      <x:c r="D29" s="32" t="str">
        <x:v>Relationship Mapping for Your Key Accounts</x:v>
      </x:c>
      <x:c r="E29" s="32" t="str">
        <x:v>https://www.demandfarm.com/blog/relationship-mapping/</x:v>
      </x:c>
      <x:c r="F29" s="32" t="str">
        <x:v>Definition, link-strength and benefit sections.</x:v>
      </x:c>
      <x:c r="G29" s="32" t="str">
        <x:v>Live page accessed 23 July 2026; originally published several years earlier.</x:v>
      </x:c>
      <x:c r="H29" s="32" t="str">
        <x:v>No empirical map-outcome sample.</x:v>
      </x:c>
      <x:c r="I29" s="32" t="str">
        <x:v>Key-account management and relationship-mapping software.</x:v>
      </x:c>
      <x:c r="J29" s="32" t="str">
        <x:v>N/A.</x:v>
      </x:c>
      <x:c r="K29" s="32" t="str">
        <x:v>Vendor educational content.</x:v>
      </x:c>
      <x:c r="L29" s="32" t="str">
        <x:v>Activity/intensity is treated too readily as relationship strength; adjacent statistics do not prove mapping outcomes.</x:v>
      </x:c>
      <x:c r="M29" s="40" t="n">
        <x:v>1</x:v>
      </x:c>
      <x:c r="N29" s="32" t="str">
        <x:v>SERP gap and wording-risk example.</x:v>
      </x:c>
    </x:row>
    <x:row r="30">
      <x:c r="A30" s="32" t="str">
        <x:v>S26</x:v>
      </x:c>
      <x:c r="B30" s="32" t="str">
        <x:v>The guide frames relationship mapping as deal-scoped and operational, but the worked results and review cadence are illustrative or asserted rather than documented evidence.</x:v>
      </x:c>
      <x:c r="C30" s="32" t="str">
        <x:v>ARPEDIO</x:v>
      </x:c>
      <x:c r="D30" s="32" t="str">
        <x:v>Relationship Mapping: A Practitioner’s Guide for Enterprise Sales</x:v>
      </x:c>
      <x:c r="E30" s="32" t="str">
        <x:v>https://arpedio.com/resources/guides/relationship-mapping</x:v>
      </x:c>
      <x:c r="F30" s="32" t="str">
        <x:v>Definition, contact-list distinction, worked example and review cadence.</x:v>
      </x:c>
      <x:c r="G30" s="32" t="str">
        <x:v>Live page accessed 23 July 2026.</x:v>
      </x:c>
      <x:c r="H30" s="32" t="str">
        <x:v>No disclosed empirical sample.</x:v>
      </x:c>
      <x:c r="I30" s="32" t="str">
        <x:v>Enterprise sales and account planning.</x:v>
      </x:c>
      <x:c r="J30" s="32" t="str">
        <x:v>N/A.</x:v>
      </x:c>
      <x:c r="K30" s="32" t="str">
        <x:v>Vendor practitioner guide.</x:v>
      </x:c>
      <x:c r="L30" s="32" t="str">
        <x:v>No transparent causal study, scoring validation or public evidence ledger; references named proprietary methods IVRIS should not copy.</x:v>
      </x:c>
      <x:c r="M30" s="40" t="n">
        <x:v>1</x:v>
      </x:c>
      <x:c r="N30" s="32" t="str">
        <x:v>Structure and SERP comparison only.</x:v>
      </x:c>
    </x:row>
  </x:sheetData>
  <x:mergeCells>
    <x:mergeCell ref="A1:N1"/>
    <x:mergeCell ref="A2:N2"/>
  </x:mergeCells>
  <x:conditionalFormatting sqref="M5:M30">
    <x:cfRule type="colorScale" priority="1">
      <x:colorScale>
        <x:cfvo type="min"/>
        <x:cfvo type="percentile" val="50"/>
        <x:cfvo type="max"/>
        <x:color rgb="FFFADBD8"/>
        <x:color rgb="FFFFF0CC"/>
        <x:color rgb="FFDFF0E2"/>
      </x:colorScale>
    </x:cfRule>
  </x:conditionalFormatting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4" hidden="0" customWidth="1"/>
    <x:col min="3" max="3" width="16" hidden="0" customWidth="1"/>
    <x:col min="4" max="4" width="22" hidden="0" customWidth="1"/>
    <x:col min="5" max="5" width="65" hidden="0" customWidth="1"/>
    <x:col min="6" max="6" width="20" hidden="0" customWidth="1"/>
  </x:cols>
  <x:sheetData>
    <x:row r="1" ht="32" customHeight="1">
      <x:c r="A1" s="6" t="str">
        <x:v>Method Settings</x:v>
      </x:c>
      <x:c r="H1"/>
      <x:c r="I1"/>
      <x:c r="J1"/>
    </x:row>
    <x:row r="2" ht="34" customHeight="1">
      <x:c r="A2" s="15" t="str">
        <x:v>Editable operational assumptions. Changing weights or thresholds changes the worksheet outputs. It does not create an external benchmark.</x:v>
      </x:c>
      <x:c r="H2"/>
      <x:c r="I2"/>
      <x:c r="J2"/>
    </x:row>
    <x:row r="3">
      <x:c r="H3"/>
      <x:c r="I3"/>
      <x:c r="J3"/>
    </x:row>
    <x:row r="4" ht="34" customHeight="1">
      <x:c r="A4" s="24" t="str">
        <x:v>Parameter</x:v>
      </x:c>
      <x:c r="B4" s="24" t="str">
        <x:v>Value</x:v>
      </x:c>
      <x:c r="C4" s="24" t="str">
        <x:v>Unit</x:v>
      </x:c>
      <x:c r="D4" s="24" t="str">
        <x:v>Applies to</x:v>
      </x:c>
      <x:c r="E4" s="24" t="str">
        <x:v>Rationale / limitation</x:v>
      </x:c>
      <x:c r="F4" s="24" t="str">
        <x:v>Recommended range</x:v>
      </x:c>
    </x:row>
    <x:row r="5">
      <x:c r="A5" s="32" t="str">
        <x:v>Default freshness half-life</x:v>
      </x:c>
      <x:c r="B5" s="32" t="n">
        <x:v>45</x:v>
      </x:c>
      <x:c r="C5" s="32" t="str">
        <x:v>days</x:v>
      </x:c>
      <x:c r="D5" s="32" t="str">
        <x:v>Scorecard</x:v>
      </x:c>
      <x:c r="E5" s="32" t="str">
        <x:v>Time for relationship evidence to lose half its freshness weight. Select by sales motion and interaction cadence.</x:v>
      </x:c>
      <x:c r="F5" s="32" t="str">
        <x:v>14–120</x:v>
      </x:c>
    </x:row>
    <x:row r="6">
      <x:c r="A6" s="32" t="str">
        <x:v>Access: access state weight</x:v>
      </x:c>
      <x:c r="B6" s="38" t="n">
        <x:v>0.25</x:v>
      </x:c>
      <x:c r="C6" s="32" t="str">
        <x:v>share</x:v>
      </x:c>
      <x:c r="D6" s="32" t="str">
        <x:v>Access score</x:v>
      </x:c>
      <x:c r="E6" s="32" t="str">
        <x:v>Equal default weight; edit only with documented governance.</x:v>
      </x:c>
      <x:c r="F6" s="32" t="str">
        <x:v>0–1</x:v>
      </x:c>
    </x:row>
    <x:row r="7">
      <x:c r="A7" s="32" t="str">
        <x:v>Access: exchange depth weight</x:v>
      </x:c>
      <x:c r="B7" s="38" t="n">
        <x:v>0.25</x:v>
      </x:c>
      <x:c r="C7" s="32" t="str">
        <x:v>share</x:v>
      </x:c>
      <x:c r="D7" s="32" t="str">
        <x:v>Access score</x:v>
      </x:c>
      <x:c r="E7" s="32" t="str">
        <x:v>Equal default weight.</x:v>
      </x:c>
      <x:c r="F7" s="32" t="str">
        <x:v>0–1</x:v>
      </x:c>
    </x:row>
    <x:row r="8">
      <x:c r="A8" s="32" t="str">
        <x:v>Access: reciprocity weight</x:v>
      </x:c>
      <x:c r="B8" s="38" t="n">
        <x:v>0.25</x:v>
      </x:c>
      <x:c r="C8" s="32" t="str">
        <x:v>share</x:v>
      </x:c>
      <x:c r="D8" s="32" t="str">
        <x:v>Access score</x:v>
      </x:c>
      <x:c r="E8" s="32" t="str">
        <x:v>Equal default weight.</x:v>
      </x:c>
      <x:c r="F8" s="32" t="str">
        <x:v>0–1</x:v>
      </x:c>
    </x:row>
    <x:row r="9">
      <x:c r="A9" s="32" t="str">
        <x:v>Access: route resilience weight</x:v>
      </x:c>
      <x:c r="B9" s="38" t="n">
        <x:v>0.25</x:v>
      </x:c>
      <x:c r="C9" s="32" t="str">
        <x:v>share</x:v>
      </x:c>
      <x:c r="D9" s="32" t="str">
        <x:v>Access score</x:v>
      </x:c>
      <x:c r="E9" s="32" t="str">
        <x:v>Equal default weight.</x:v>
      </x:c>
      <x:c r="F9" s="32" t="str">
        <x:v>0–1</x:v>
      </x:c>
    </x:row>
    <x:row r="10">
      <x:c r="A10" s="32" t="str">
        <x:v>Influence: formal authority weight</x:v>
      </x:c>
      <x:c r="B10" s="38" t="n">
        <x:v>0.2</x:v>
      </x:c>
      <x:c r="C10" s="32" t="str">
        <x:v>share</x:v>
      </x:c>
      <x:c r="D10" s="32" t="str">
        <x:v>Influence score</x:v>
      </x:c>
      <x:c r="E10" s="32" t="str">
        <x:v>Equal default weight.</x:v>
      </x:c>
      <x:c r="F10" s="32" t="str">
        <x:v>0–1</x:v>
      </x:c>
    </x:row>
    <x:row r="11">
      <x:c r="A11" s="32" t="str">
        <x:v>Influence: decision participation weight</x:v>
      </x:c>
      <x:c r="B11" s="38" t="n">
        <x:v>0.2</x:v>
      </x:c>
      <x:c r="C11" s="32" t="str">
        <x:v>share</x:v>
      </x:c>
      <x:c r="D11" s="32" t="str">
        <x:v>Influence score</x:v>
      </x:c>
      <x:c r="E11" s="32" t="str">
        <x:v>Equal default weight.</x:v>
      </x:c>
      <x:c r="F11" s="32" t="str">
        <x:v>0–1</x:v>
      </x:c>
    </x:row>
    <x:row r="12">
      <x:c r="A12" s="32" t="str">
        <x:v>Influence: gate / resource control weight</x:v>
      </x:c>
      <x:c r="B12" s="38" t="n">
        <x:v>0.2</x:v>
      </x:c>
      <x:c r="C12" s="32" t="str">
        <x:v>share</x:v>
      </x:c>
      <x:c r="D12" s="32" t="str">
        <x:v>Influence score</x:v>
      </x:c>
      <x:c r="E12" s="32" t="str">
        <x:v>Equal default weight.</x:v>
      </x:c>
      <x:c r="F12" s="32" t="str">
        <x:v>0–1</x:v>
      </x:c>
    </x:row>
    <x:row r="13">
      <x:c r="A13" s="32" t="str">
        <x:v>Influence: internal connectivity weight</x:v>
      </x:c>
      <x:c r="B13" s="38" t="n">
        <x:v>0.2</x:v>
      </x:c>
      <x:c r="C13" s="32" t="str">
        <x:v>share</x:v>
      </x:c>
      <x:c r="D13" s="32" t="str">
        <x:v>Influence score</x:v>
      </x:c>
      <x:c r="E13" s="32" t="str">
        <x:v>Equal default weight.</x:v>
      </x:c>
      <x:c r="F13" s="32" t="str">
        <x:v>0–1</x:v>
      </x:c>
    </x:row>
    <x:row r="14">
      <x:c r="A14" s="32" t="str">
        <x:v>Influence: observed sway weight</x:v>
      </x:c>
      <x:c r="B14" s="38" t="n">
        <x:v>0.2</x:v>
      </x:c>
      <x:c r="C14" s="32" t="str">
        <x:v>share</x:v>
      </x:c>
      <x:c r="D14" s="32" t="str">
        <x:v>Influence score</x:v>
      </x:c>
      <x:c r="E14" s="32" t="str">
        <x:v>Equal default weight.</x:v>
      </x:c>
      <x:c r="F14" s="32" t="str">
        <x:v>0–1</x:v>
      </x:c>
    </x:row>
    <x:row r="15">
      <x:c r="A15" s="32" t="str">
        <x:v>Evidence confidence: source quality weight</x:v>
      </x:c>
      <x:c r="B15" s="38" t="n">
        <x:v>0.2</x:v>
      </x:c>
      <x:c r="C15" s="32" t="str">
        <x:v>share</x:v>
      </x:c>
      <x:c r="D15" s="32" t="str">
        <x:v>Evidence confidence</x:v>
      </x:c>
      <x:c r="E15" s="32" t="str">
        <x:v>Equal default weight.</x:v>
      </x:c>
      <x:c r="F15" s="32" t="str">
        <x:v>0–1</x:v>
      </x:c>
    </x:row>
    <x:row r="16">
      <x:c r="A16" s="32" t="str">
        <x:v>Evidence confidence: specificity weight</x:v>
      </x:c>
      <x:c r="B16" s="38" t="n">
        <x:v>0.2</x:v>
      </x:c>
      <x:c r="C16" s="32" t="str">
        <x:v>share</x:v>
      </x:c>
      <x:c r="D16" s="32" t="str">
        <x:v>Evidence confidence</x:v>
      </x:c>
      <x:c r="E16" s="32" t="str">
        <x:v>Equal default weight.</x:v>
      </x:c>
      <x:c r="F16" s="32" t="str">
        <x:v>0–1</x:v>
      </x:c>
    </x:row>
    <x:row r="17">
      <x:c r="A17" s="32" t="str">
        <x:v>Evidence confidence: corroboration weight</x:v>
      </x:c>
      <x:c r="B17" s="38" t="n">
        <x:v>0.2</x:v>
      </x:c>
      <x:c r="C17" s="32" t="str">
        <x:v>share</x:v>
      </x:c>
      <x:c r="D17" s="32" t="str">
        <x:v>Evidence confidence</x:v>
      </x:c>
      <x:c r="E17" s="32" t="str">
        <x:v>Equal default weight.</x:v>
      </x:c>
      <x:c r="F17" s="32" t="str">
        <x:v>0–1</x:v>
      </x:c>
    </x:row>
    <x:row r="18">
      <x:c r="A18" s="32" t="str">
        <x:v>Evidence confidence: identity / role verification weight</x:v>
      </x:c>
      <x:c r="B18" s="38" t="n">
        <x:v>0.2</x:v>
      </x:c>
      <x:c r="C18" s="32" t="str">
        <x:v>share</x:v>
      </x:c>
      <x:c r="D18" s="32" t="str">
        <x:v>Evidence confidence</x:v>
      </x:c>
      <x:c r="E18" s="32" t="str">
        <x:v>Equal default weight.</x:v>
      </x:c>
      <x:c r="F18" s="32" t="str">
        <x:v>0–1</x:v>
      </x:c>
    </x:row>
    <x:row r="19">
      <x:c r="A19" s="32" t="str">
        <x:v>Evidence confidence: edge verification weight</x:v>
      </x:c>
      <x:c r="B19" s="38" t="n">
        <x:v>0.2</x:v>
      </x:c>
      <x:c r="C19" s="32" t="str">
        <x:v>share</x:v>
      </x:c>
      <x:c r="D19" s="32" t="str">
        <x:v>Evidence confidence</x:v>
      </x:c>
      <x:c r="E19" s="32" t="str">
        <x:v>Equal default weight.</x:v>
      </x:c>
      <x:c r="F19" s="32" t="str">
        <x:v>0–1</x:v>
      </x:c>
    </x:row>
    <x:row r="20">
      <x:c r="A20" s="32" t="str">
        <x:v>Critical single-contact dependency</x:v>
      </x:c>
      <x:c r="B20" s="38" t="n">
        <x:v>0.6</x:v>
      </x:c>
      <x:c r="C20" s="32" t="str">
        <x:v>share</x:v>
      </x:c>
      <x:c r="D20" s="32" t="str">
        <x:v>Concentration</x:v>
      </x:c>
      <x:c r="E20" s="32" t="str">
        <x:v>Operational flag, not empirical benchmark.</x:v>
      </x:c>
      <x:c r="F20" s="32" t="str">
        <x:v>0.50–0.80</x:v>
      </x:c>
    </x:row>
    <x:row r="21">
      <x:c r="A21" s="32" t="str">
        <x:v>High single-contact dependency</x:v>
      </x:c>
      <x:c r="B21" s="38" t="n">
        <x:v>0.45</x:v>
      </x:c>
      <x:c r="C21" s="32" t="str">
        <x:v>share</x:v>
      </x:c>
      <x:c r="D21" s="32" t="str">
        <x:v>Concentration</x:v>
      </x:c>
      <x:c r="E21" s="32" t="str">
        <x:v>Operational flag, not empirical benchmark.</x:v>
      </x:c>
      <x:c r="F21" s="32" t="str">
        <x:v>0.35–0.60</x:v>
      </x:c>
    </x:row>
    <x:row r="22">
      <x:c r="A22" s="32" t="str">
        <x:v>Moderate single-contact dependency</x:v>
      </x:c>
      <x:c r="B22" s="38" t="n">
        <x:v>0.3</x:v>
      </x:c>
      <x:c r="C22" s="32" t="str">
        <x:v>share</x:v>
      </x:c>
      <x:c r="D22" s="32" t="str">
        <x:v>Concentration</x:v>
      </x:c>
      <x:c r="E22" s="32" t="str">
        <x:v>Operational flag, not empirical benchmark.</x:v>
      </x:c>
      <x:c r="F22" s="32" t="str">
        <x:v>0.20–0.45</x:v>
      </x:c>
    </x:row>
    <x:row r="23">
      <x:c r="A23" s="32" t="str">
        <x:v>Minimum role capacity for covered</x:v>
      </x:c>
      <x:c r="B23" s="38" t="n">
        <x:v>0.2</x:v>
      </x:c>
      <x:c r="C23" s="32" t="str">
        <x:v>capacity</x:v>
      </x:c>
      <x:c r="D23" s="32" t="str">
        <x:v>Role coverage</x:v>
      </x:c>
      <x:c r="E23" s="32" t="str">
        <x:v>A role is provisionally covered when at least one verified contact has capacity at or above this threshold.</x:v>
      </x:c>
      <x:c r="F23" s="32" t="str">
        <x:v>0.10–0.40</x:v>
      </x:c>
    </x:row>
    <x:row r="24">
      <x:c r="A24" s="32" t="str">
        <x:v>Minimum evidence confidence for verified</x:v>
      </x:c>
      <x:c r="B24" s="32" t="n">
        <x:v>60</x:v>
      </x:c>
      <x:c r="C24" s="32" t="str">
        <x:v>score / 100</x:v>
      </x:c>
      <x:c r="D24" s="32" t="str">
        <x:v>Role coverage</x:v>
      </x:c>
      <x:c r="E24" s="32" t="str">
        <x:v>Avoids treating weak evidence as verified.</x:v>
      </x:c>
      <x:c r="F24" s="32" t="str">
        <x:v>40–80</x:v>
      </x:c>
    </x:row>
  </x:sheetData>
  <x:mergeCells>
    <x:mergeCell ref="A1:F1"/>
    <x:mergeCell ref="A2:F2"/>
  </x:mergeCells>
  <x:pageMargins left="0.7" right="0.7" top="0.75" bottom="0.75" header="0.3" footer="0.3"/>
</x:worksheet>
</file>